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5730" activeTab="1"/>
  </bookViews>
  <sheets>
    <sheet name="Chart1" sheetId="1" r:id="rId1"/>
    <sheet name="1" sheetId="2" r:id="rId2"/>
  </sheets>
  <definedNames>
    <definedName name="_xlnm.Print_Area" localSheetId="1">'1'!$A$1:$O$240</definedName>
  </definedNames>
  <calcPr fullCalcOnLoad="1"/>
</workbook>
</file>

<file path=xl/comments2.xml><?xml version="1.0" encoding="utf-8"?>
<comments xmlns="http://schemas.openxmlformats.org/spreadsheetml/2006/main">
  <authors>
    <author>cbi</author>
  </authors>
  <commentList>
    <comment ref="C188" authorId="0">
      <text>
        <r>
          <rPr>
            <b/>
            <sz val="8"/>
            <rFont val="Tahoma"/>
            <family val="0"/>
          </rPr>
          <t>cbi: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<sst xmlns="http://schemas.openxmlformats.org/spreadsheetml/2006/main" count="664" uniqueCount="285">
  <si>
    <t>No.of</t>
  </si>
  <si>
    <t>Auction</t>
  </si>
  <si>
    <t>Date of</t>
  </si>
  <si>
    <t>Term of</t>
  </si>
  <si>
    <t>Maturity</t>
  </si>
  <si>
    <t>Date</t>
  </si>
  <si>
    <t>Bidders</t>
  </si>
  <si>
    <t>winning</t>
  </si>
  <si>
    <t>Total valid</t>
  </si>
  <si>
    <t>Bids</t>
  </si>
  <si>
    <t xml:space="preserve">Total </t>
  </si>
  <si>
    <t>cover</t>
  </si>
  <si>
    <t>Ratio</t>
  </si>
  <si>
    <t>yields</t>
  </si>
  <si>
    <t>yield</t>
  </si>
  <si>
    <t xml:space="preserve">Amount </t>
  </si>
  <si>
    <t>sold</t>
  </si>
  <si>
    <t>الاصدارية</t>
  </si>
  <si>
    <t>الاستحقاق</t>
  </si>
  <si>
    <t>العطاءات</t>
  </si>
  <si>
    <t>الخصم</t>
  </si>
  <si>
    <t>security</t>
  </si>
  <si>
    <t>cut off</t>
  </si>
  <si>
    <t xml:space="preserve">Number </t>
  </si>
  <si>
    <t>عــدد</t>
  </si>
  <si>
    <t>المــزاد</t>
  </si>
  <si>
    <t>الفائزيــن</t>
  </si>
  <si>
    <t>المزايديـن</t>
  </si>
  <si>
    <t xml:space="preserve">    </t>
  </si>
  <si>
    <t>of issue</t>
  </si>
  <si>
    <t>مــدة</t>
  </si>
  <si>
    <t>الحوالـة</t>
  </si>
  <si>
    <t>تـاريــخ</t>
  </si>
  <si>
    <t>مجمـوع العطاءات</t>
  </si>
  <si>
    <t>نسبة</t>
  </si>
  <si>
    <t>الغطاء</t>
  </si>
  <si>
    <t>مـدى</t>
  </si>
  <si>
    <t>المبلغ</t>
  </si>
  <si>
    <t>المباع</t>
  </si>
  <si>
    <t xml:space="preserve">Awarded </t>
  </si>
  <si>
    <t>التنافسية الممنوحة</t>
  </si>
  <si>
    <t>مجموع مبالـغ</t>
  </si>
  <si>
    <t>2.00% - 7.50%</t>
  </si>
  <si>
    <t>3.00% - 6.50%</t>
  </si>
  <si>
    <t>2.00% - 7.20%</t>
  </si>
  <si>
    <t>سـعـر</t>
  </si>
  <si>
    <t>مبـلـغ</t>
  </si>
  <si>
    <t>المـزاد</t>
  </si>
  <si>
    <t>رقـــم</t>
  </si>
  <si>
    <t>1.50% - 5.00%</t>
  </si>
  <si>
    <t>(in days)</t>
  </si>
  <si>
    <t>%</t>
  </si>
  <si>
    <t>2.00% - 5.40%</t>
  </si>
  <si>
    <t>competitive</t>
  </si>
  <si>
    <t>التنافسيـة المقبولة</t>
  </si>
  <si>
    <t>1.00%  - 5.40%</t>
  </si>
  <si>
    <t>3.00% - 9.50%</t>
  </si>
  <si>
    <t>1.00% - 3.30%</t>
  </si>
  <si>
    <t>1.00% - 5.00%</t>
  </si>
  <si>
    <t>2.50%-6.00%</t>
  </si>
  <si>
    <t>2.50%-10.00%</t>
  </si>
  <si>
    <t>3.00%-6.80%</t>
  </si>
  <si>
    <t>3.00%-7.00%</t>
  </si>
  <si>
    <t>2.00%-6.90%</t>
  </si>
  <si>
    <t>2.00%-6.50%</t>
  </si>
  <si>
    <t>3.00%-6.50%</t>
  </si>
  <si>
    <t>4.00%-5.50%</t>
  </si>
  <si>
    <t>4.00%-6.50%</t>
  </si>
  <si>
    <t>4.00%-7.00%</t>
  </si>
  <si>
    <t>4.00%-9.90%</t>
  </si>
  <si>
    <t>6.50%-10.50%</t>
  </si>
  <si>
    <t>7.00%-11.50%</t>
  </si>
  <si>
    <t>مجموع مبالغ</t>
  </si>
  <si>
    <t>المزادات القائمة</t>
  </si>
  <si>
    <t>Accumelated</t>
  </si>
  <si>
    <t xml:space="preserve">Amount for </t>
  </si>
  <si>
    <t>all Auctions</t>
  </si>
  <si>
    <t>Cancelled</t>
  </si>
  <si>
    <t>7.00%- 10.60%</t>
  </si>
  <si>
    <t>7.00%-10.50%</t>
  </si>
  <si>
    <t>عـــدد</t>
  </si>
  <si>
    <t>7.50%-10.50%</t>
  </si>
  <si>
    <t>7.00%- 10.00%</t>
  </si>
  <si>
    <t>8.00%- 9.60%</t>
  </si>
  <si>
    <t>7.00% - 10.50%</t>
  </si>
  <si>
    <t>8.00% - 9.00%</t>
  </si>
  <si>
    <t>7.00% - 9.40%</t>
  </si>
  <si>
    <t>8.00%- 10.10%</t>
  </si>
  <si>
    <t xml:space="preserve">Historical  Details of Auctions T.Bills since 18.7.2004 upto date                   </t>
  </si>
  <si>
    <t>7.00% - 9.30%</t>
  </si>
  <si>
    <t>7.50%-15.00%</t>
  </si>
  <si>
    <t>7.00% - 14.20%</t>
  </si>
  <si>
    <t>7.00% - 14.00%</t>
  </si>
  <si>
    <t>6.00% -14.50%</t>
  </si>
  <si>
    <t>8.00%-12.50%</t>
  </si>
  <si>
    <t>تفصيـــل تأريخي للمــزادات حوالات خزينة وزارة المالية المقامـــة للفتـرة مـن 2004/7/18 ولغايـــة الوقت الحاضر</t>
  </si>
  <si>
    <t xml:space="preserve">Bid range </t>
  </si>
  <si>
    <t>8.00%-9.00%</t>
  </si>
  <si>
    <t>15.00% -16.00%</t>
  </si>
  <si>
    <t>21.00%-21.00%</t>
  </si>
  <si>
    <t>20.00%-22.00%</t>
  </si>
  <si>
    <t>20.00%-25.00%</t>
  </si>
  <si>
    <t>20.00%-24.40%</t>
  </si>
  <si>
    <t>20.00%-24.50%</t>
  </si>
  <si>
    <t>19.00%-_24.00%</t>
  </si>
  <si>
    <t>19.00%-21.00%</t>
  </si>
  <si>
    <t>18.90%- 21.00%</t>
  </si>
  <si>
    <t>19.20% -24.50%</t>
  </si>
  <si>
    <t>19.00% -21.00%</t>
  </si>
  <si>
    <t xml:space="preserve">المبلغ المدفوع </t>
  </si>
  <si>
    <t>لصالح الوزارة</t>
  </si>
  <si>
    <t>Total Payment</t>
  </si>
  <si>
    <t>for MOF</t>
  </si>
  <si>
    <t>19.80% -21.00%</t>
  </si>
  <si>
    <t>19.40% -21.00%</t>
  </si>
  <si>
    <t>18.00% -21.00%</t>
  </si>
  <si>
    <t>17.90% -24.40%</t>
  </si>
  <si>
    <t>17.50%-19.00%</t>
  </si>
  <si>
    <t>17.50%-23.90%</t>
  </si>
  <si>
    <t>15.00%-18.00%</t>
  </si>
  <si>
    <t>17.5%-18.00%</t>
  </si>
  <si>
    <t>17.50%-18.00%</t>
  </si>
  <si>
    <t>17.00%-18.00%</t>
  </si>
  <si>
    <t>17.00%-18.50%</t>
  </si>
  <si>
    <t>16.00%-18.00%</t>
  </si>
  <si>
    <t>15.00%-17.00%</t>
  </si>
  <si>
    <t>13.20%-17.20%</t>
  </si>
  <si>
    <t>14.00% -16.00%</t>
  </si>
  <si>
    <t>15.50-16.00%</t>
  </si>
  <si>
    <t>13.00%-16.00%</t>
  </si>
  <si>
    <t>15.00%-16.00%</t>
  </si>
  <si>
    <t>14.00%-15.00%</t>
  </si>
  <si>
    <t>14.00%-16.00%</t>
  </si>
  <si>
    <t>14.50%-15.90%</t>
  </si>
  <si>
    <t>12.50%-14.50%</t>
  </si>
  <si>
    <t>9.50%-14.00%</t>
  </si>
  <si>
    <t>8.50%-12.00%</t>
  </si>
  <si>
    <t>4.00%-7.20%</t>
  </si>
  <si>
    <t>5.00%-10.00%</t>
  </si>
  <si>
    <t>3.50%-9.00%</t>
  </si>
  <si>
    <t>4.00% - 5.00%</t>
  </si>
  <si>
    <t>4.00% -5.00%</t>
  </si>
  <si>
    <t>3.50%-6.50%</t>
  </si>
  <si>
    <t>4.50%-5.50%</t>
  </si>
  <si>
    <t>24/8/2009</t>
  </si>
  <si>
    <t>24/11/2009</t>
  </si>
  <si>
    <t>21/9/2009</t>
  </si>
  <si>
    <t>22/12/2009</t>
  </si>
  <si>
    <t>19/10/2009</t>
  </si>
  <si>
    <t>19/01/2010</t>
  </si>
  <si>
    <t>5.00%-5.50%</t>
  </si>
  <si>
    <t>4.50%-5.50</t>
  </si>
  <si>
    <t>16/11/2009</t>
  </si>
  <si>
    <t>4.50%-6.00%</t>
  </si>
  <si>
    <t>عطلة العيد</t>
  </si>
  <si>
    <t>30/11/2009</t>
  </si>
  <si>
    <t>14/12/2009</t>
  </si>
  <si>
    <t>5.00%-6.00%</t>
  </si>
  <si>
    <t>28/12/2009</t>
  </si>
  <si>
    <t>y1</t>
  </si>
  <si>
    <t>5.50%-7.00%</t>
  </si>
  <si>
    <t>HY1</t>
  </si>
  <si>
    <t>5.50%-6.50%</t>
  </si>
  <si>
    <t>HY2</t>
  </si>
  <si>
    <t>HY3</t>
  </si>
  <si>
    <t>5.60%-6.00%</t>
  </si>
  <si>
    <t>y2</t>
  </si>
  <si>
    <t>Y3</t>
  </si>
  <si>
    <t>Y4</t>
  </si>
  <si>
    <t>4.30%-6.00%</t>
  </si>
  <si>
    <t>Y5</t>
  </si>
  <si>
    <t>cancell</t>
  </si>
  <si>
    <t>Y6</t>
  </si>
  <si>
    <t>4.50%-5.60%</t>
  </si>
  <si>
    <t>Y7</t>
  </si>
  <si>
    <t>Y8</t>
  </si>
  <si>
    <t>5.40%-9.00</t>
  </si>
  <si>
    <t>Y9</t>
  </si>
  <si>
    <t>HY4</t>
  </si>
  <si>
    <t>Cansell</t>
  </si>
  <si>
    <t>cansell</t>
  </si>
  <si>
    <t>*HY6</t>
  </si>
  <si>
    <t>5.00% - 10.00%</t>
  </si>
  <si>
    <t>*HY7</t>
  </si>
  <si>
    <t>*HY8</t>
  </si>
  <si>
    <t>*HY9</t>
  </si>
  <si>
    <t>7.50%- 10.50%</t>
  </si>
  <si>
    <t>*HY10</t>
  </si>
  <si>
    <t>*HY11</t>
  </si>
  <si>
    <t>8.00% - 10.50%</t>
  </si>
  <si>
    <t>*HY12</t>
  </si>
  <si>
    <t>*HY13</t>
  </si>
  <si>
    <t>8.00%-10.00%</t>
  </si>
  <si>
    <t>*HY14</t>
  </si>
  <si>
    <t>*HY15</t>
  </si>
  <si>
    <t>*HY16</t>
  </si>
  <si>
    <t>*HY17</t>
  </si>
  <si>
    <t>7.50%-10.00%</t>
  </si>
  <si>
    <t>*HY18</t>
  </si>
  <si>
    <t>*HY19</t>
  </si>
  <si>
    <t>*HY20</t>
  </si>
  <si>
    <t>8.50%-10.00%</t>
  </si>
  <si>
    <t>*HY21</t>
  </si>
  <si>
    <t>7.40%-10.00%</t>
  </si>
  <si>
    <t>*HY22</t>
  </si>
  <si>
    <t>*HY23</t>
  </si>
  <si>
    <t>6.50%-10.00%</t>
  </si>
  <si>
    <t>*HY24</t>
  </si>
  <si>
    <t>*HY25</t>
  </si>
  <si>
    <t>7.00% -10.20%</t>
  </si>
  <si>
    <t>*HY26</t>
  </si>
  <si>
    <t>HY5</t>
  </si>
  <si>
    <t>*HY27</t>
  </si>
  <si>
    <t>*HY28</t>
  </si>
  <si>
    <t>8.50%-9.90%</t>
  </si>
  <si>
    <t>HY29</t>
  </si>
  <si>
    <t>8.00%- 10.00%</t>
  </si>
  <si>
    <t>*HY30</t>
  </si>
  <si>
    <t>8.50%-9.80%</t>
  </si>
  <si>
    <t>*HY31</t>
  </si>
  <si>
    <t>8.50%-9.50%</t>
  </si>
  <si>
    <t>24/01/2012</t>
  </si>
  <si>
    <t>HY32</t>
  </si>
  <si>
    <t>*HY33</t>
  </si>
  <si>
    <t>*HY34</t>
  </si>
  <si>
    <t>8.50%-9.30%</t>
  </si>
  <si>
    <t>*HY35</t>
  </si>
  <si>
    <t>6.00% -9.20%</t>
  </si>
  <si>
    <t>*HY36</t>
  </si>
  <si>
    <t>4.50%-9.20%</t>
  </si>
  <si>
    <t>*HY37</t>
  </si>
  <si>
    <t>4.50%-7.40%</t>
  </si>
  <si>
    <t>*HY38</t>
  </si>
  <si>
    <t>5.00%-7.00%</t>
  </si>
  <si>
    <t xml:space="preserve">                                            تفصيـــل تأريخي للمــزادات حوالات خزينة وزارة المالية المقامـــة للفتـرة مـن 2010/01/11 ولغايـــة الوقت الحاضر</t>
  </si>
  <si>
    <t xml:space="preserve">Historical  Details of Auctions T.Bills since11.01.2010 upto date                        </t>
  </si>
  <si>
    <t>*HY39</t>
  </si>
  <si>
    <t>4.90%-6.40%</t>
  </si>
  <si>
    <t>*HY40</t>
  </si>
  <si>
    <t>5.00%-5.60%</t>
  </si>
  <si>
    <t>*HY41</t>
  </si>
  <si>
    <t>3.80%-5.60%</t>
  </si>
  <si>
    <t>*HY42</t>
  </si>
  <si>
    <t>3.80%-5.30%</t>
  </si>
  <si>
    <t>*HY43</t>
  </si>
  <si>
    <t>3.90%-5.20%</t>
  </si>
  <si>
    <t>*HY44</t>
  </si>
  <si>
    <t>CANSELL</t>
  </si>
  <si>
    <t>4.00% - 4.90%</t>
  </si>
  <si>
    <t>4.00% -9.00%</t>
  </si>
  <si>
    <t>*HY45</t>
  </si>
  <si>
    <t>*HY46</t>
  </si>
  <si>
    <t>*HY47</t>
  </si>
  <si>
    <t>4.20%-9.50%</t>
  </si>
  <si>
    <t>*HY48</t>
  </si>
  <si>
    <t>4.80%- 8.90%</t>
  </si>
  <si>
    <t>5.00%-6.70%</t>
  </si>
  <si>
    <t>*HY49</t>
  </si>
  <si>
    <t>*HY50</t>
  </si>
  <si>
    <t>4.00% - 9.00%</t>
  </si>
  <si>
    <t>*HY51</t>
  </si>
  <si>
    <t>*HY52</t>
  </si>
  <si>
    <t>*HY53</t>
  </si>
  <si>
    <t>4.10% - 5.50%</t>
  </si>
  <si>
    <t>*HY54</t>
  </si>
  <si>
    <t>4.20%-8.00%</t>
  </si>
  <si>
    <t>*HY55</t>
  </si>
  <si>
    <t>4.50%-7.90%</t>
  </si>
  <si>
    <t>*HY56</t>
  </si>
  <si>
    <t>4.00%-5.80%</t>
  </si>
  <si>
    <t>*HY57</t>
  </si>
  <si>
    <t>4.00%-6.00%</t>
  </si>
  <si>
    <t>*HY58</t>
  </si>
  <si>
    <t>4.20%-7.00%</t>
  </si>
  <si>
    <t>Y10</t>
  </si>
  <si>
    <t>4.50%8.90%</t>
  </si>
  <si>
    <t>*HY59</t>
  </si>
  <si>
    <t>5.00%-8.50%</t>
  </si>
  <si>
    <t>Y11</t>
  </si>
  <si>
    <t>5.00%-9.00%</t>
  </si>
  <si>
    <t>*HY60</t>
  </si>
  <si>
    <t>5.00%-8.40%</t>
  </si>
  <si>
    <t>*HY61</t>
  </si>
  <si>
    <t xml:space="preserve">                                                         تفاصيـــل مــزادات حوالات الخزينة  المقامـــة للغاية 2014/08/4</t>
  </si>
  <si>
    <t xml:space="preserve">                                 Details of Auctions T.Bills for4/08/2014                     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</si>
</sst>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00"/>
    <numFmt numFmtId="187" formatCode="0.0"/>
    <numFmt numFmtId="188" formatCode="[$-401]dd\ mmmm\,\ yyyy"/>
    <numFmt numFmtId="189" formatCode="[$-401]hh:mm:ss\ AM/PM"/>
    <numFmt numFmtId="190" formatCode="[$-1000000]00000"/>
    <numFmt numFmtId="191" formatCode="[$-1060000]B2d/mm/yyyy;@"/>
    <numFmt numFmtId="192" formatCode="[$-2010000]d/mm/yyyy;@"/>
    <numFmt numFmtId="193" formatCode="#,##0.000"/>
    <numFmt numFmtId="194" formatCode="mmm\-yyyy"/>
    <numFmt numFmtId="195" formatCode="[$-801]dd\ mmmm\,\ yyyy"/>
    <numFmt numFmtId="196" formatCode="[$-801]hh:mm:ss\ AM/PM"/>
    <numFmt numFmtId="197" formatCode="[$-409]dddd\,\ mmmm\ dd\,\ yyyy"/>
    <numFmt numFmtId="198" formatCode="dd\-mm\-yy"/>
    <numFmt numFmtId="199" formatCode="mm\-dd\-yy"/>
    <numFmt numFmtId="200" formatCode="d/m/yyyy"/>
    <numFmt numFmtId="201" formatCode="[$-409]h:mm:ss\ AM/PM"/>
    <numFmt numFmtId="202" formatCode="[$-C09]dddd\,\ d\ mmmm\ yyyy"/>
    <numFmt numFmtId="203" formatCode="d/m/yyyy;@"/>
    <numFmt numFmtId="204" formatCode="yy/mm/dd;@"/>
    <numFmt numFmtId="205" formatCode="dd/mm/yyyy;@"/>
    <numFmt numFmtId="206" formatCode="dd/mm/yyyy"/>
    <numFmt numFmtId="207" formatCode="dd/mm/yyyy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36"/>
      <name val="Arial"/>
      <family val="2"/>
    </font>
    <font>
      <b/>
      <sz val="40"/>
      <name val="Arial"/>
      <family val="2"/>
    </font>
    <font>
      <sz val="36"/>
      <name val="Arial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sz val="1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"/>
      <family val="0"/>
    </font>
    <font>
      <sz val="10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6" fontId="4" fillId="0" borderId="0" xfId="0" applyNumberFormat="1" applyFont="1" applyFill="1" applyAlignment="1">
      <alignment/>
    </xf>
    <xf numFmtId="1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1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86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20" borderId="11" xfId="0" applyFont="1" applyFill="1" applyBorder="1" applyAlignment="1">
      <alignment horizontal="center"/>
    </xf>
    <xf numFmtId="14" fontId="7" fillId="20" borderId="11" xfId="0" applyNumberFormat="1" applyFont="1" applyFill="1" applyBorder="1" applyAlignment="1">
      <alignment horizontal="center"/>
    </xf>
    <xf numFmtId="2" fontId="7" fillId="20" borderId="11" xfId="0" applyNumberFormat="1" applyFont="1" applyFill="1" applyBorder="1" applyAlignment="1">
      <alignment horizontal="center"/>
    </xf>
    <xf numFmtId="0" fontId="7" fillId="20" borderId="11" xfId="0" applyNumberFormat="1" applyFont="1" applyFill="1" applyBorder="1" applyAlignment="1">
      <alignment horizontal="center"/>
    </xf>
    <xf numFmtId="186" fontId="7" fillId="20" borderId="11" xfId="0" applyNumberFormat="1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20" borderId="12" xfId="0" applyFont="1" applyFill="1" applyBorder="1" applyAlignment="1">
      <alignment horizontal="center"/>
    </xf>
    <xf numFmtId="14" fontId="7" fillId="20" borderId="12" xfId="0" applyNumberFormat="1" applyFont="1" applyFill="1" applyBorder="1" applyAlignment="1">
      <alignment horizontal="center"/>
    </xf>
    <xf numFmtId="2" fontId="7" fillId="20" borderId="12" xfId="0" applyNumberFormat="1" applyFont="1" applyFill="1" applyBorder="1" applyAlignment="1">
      <alignment horizontal="center"/>
    </xf>
    <xf numFmtId="0" fontId="7" fillId="20" borderId="12" xfId="0" applyNumberFormat="1" applyFont="1" applyFill="1" applyBorder="1" applyAlignment="1">
      <alignment horizontal="center"/>
    </xf>
    <xf numFmtId="186" fontId="7" fillId="20" borderId="12" xfId="0" applyNumberFormat="1" applyFont="1" applyFill="1" applyBorder="1" applyAlignment="1">
      <alignment horizontal="center"/>
    </xf>
    <xf numFmtId="186" fontId="7" fillId="20" borderId="13" xfId="0" applyNumberFormat="1" applyFont="1" applyFill="1" applyBorder="1" applyAlignment="1">
      <alignment horizontal="center"/>
    </xf>
    <xf numFmtId="0" fontId="7" fillId="20" borderId="12" xfId="0" applyFont="1" applyFill="1" applyBorder="1" applyAlignment="1">
      <alignment/>
    </xf>
    <xf numFmtId="0" fontId="7" fillId="20" borderId="14" xfId="0" applyFont="1" applyFill="1" applyBorder="1" applyAlignment="1">
      <alignment/>
    </xf>
    <xf numFmtId="14" fontId="7" fillId="20" borderId="14" xfId="0" applyNumberFormat="1" applyFont="1" applyFill="1" applyBorder="1" applyAlignment="1">
      <alignment horizontal="center"/>
    </xf>
    <xf numFmtId="0" fontId="7" fillId="20" borderId="14" xfId="0" applyFont="1" applyFill="1" applyBorder="1" applyAlignment="1">
      <alignment horizontal="center"/>
    </xf>
    <xf numFmtId="14" fontId="7" fillId="20" borderId="14" xfId="0" applyNumberFormat="1" applyFont="1" applyFill="1" applyBorder="1" applyAlignment="1">
      <alignment/>
    </xf>
    <xf numFmtId="2" fontId="7" fillId="20" borderId="14" xfId="0" applyNumberFormat="1" applyFont="1" applyFill="1" applyBorder="1" applyAlignment="1">
      <alignment horizontal="center"/>
    </xf>
    <xf numFmtId="0" fontId="7" fillId="20" borderId="14" xfId="0" applyNumberFormat="1" applyFont="1" applyFill="1" applyBorder="1" applyAlignment="1">
      <alignment horizontal="center"/>
    </xf>
    <xf numFmtId="186" fontId="7" fillId="20" borderId="14" xfId="0" applyNumberFormat="1" applyFont="1" applyFill="1" applyBorder="1" applyAlignment="1">
      <alignment/>
    </xf>
    <xf numFmtId="0" fontId="7" fillId="0" borderId="15" xfId="0" applyFont="1" applyBorder="1" applyAlignment="1">
      <alignment horizontal="center"/>
    </xf>
    <xf numFmtId="206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0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/>
    </xf>
    <xf numFmtId="206" fontId="7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 horizontal="center"/>
    </xf>
    <xf numFmtId="206" fontId="7" fillId="0" borderId="16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10" fontId="7" fillId="0" borderId="16" xfId="0" applyNumberFormat="1" applyFont="1" applyBorder="1" applyAlignment="1">
      <alignment horizontal="center"/>
    </xf>
    <xf numFmtId="0" fontId="7" fillId="0" borderId="15" xfId="0" applyNumberFormat="1" applyFont="1" applyBorder="1" applyAlignment="1">
      <alignment horizontal="center"/>
    </xf>
    <xf numFmtId="193" fontId="7" fillId="0" borderId="15" xfId="0" applyNumberFormat="1" applyFont="1" applyBorder="1" applyAlignment="1">
      <alignment/>
    </xf>
    <xf numFmtId="193" fontId="7" fillId="0" borderId="17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24" borderId="15" xfId="0" applyFont="1" applyFill="1" applyBorder="1" applyAlignment="1">
      <alignment horizontal="center"/>
    </xf>
    <xf numFmtId="206" fontId="7" fillId="24" borderId="15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2" fontId="7" fillId="24" borderId="15" xfId="0" applyNumberFormat="1" applyFont="1" applyFill="1" applyBorder="1" applyAlignment="1">
      <alignment horizontal="center"/>
    </xf>
    <xf numFmtId="10" fontId="7" fillId="24" borderId="15" xfId="0" applyNumberFormat="1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24" borderId="0" xfId="0" applyFont="1" applyFill="1" applyBorder="1" applyAlignment="1">
      <alignment horizontal="center"/>
    </xf>
    <xf numFmtId="14" fontId="7" fillId="24" borderId="0" xfId="0" applyNumberFormat="1" applyFont="1" applyFill="1" applyBorder="1" applyAlignment="1">
      <alignment horizontal="center"/>
    </xf>
    <xf numFmtId="186" fontId="7" fillId="24" borderId="0" xfId="0" applyNumberFormat="1" applyFont="1" applyFill="1" applyBorder="1" applyAlignment="1">
      <alignment horizontal="center"/>
    </xf>
    <xf numFmtId="2" fontId="7" fillId="24" borderId="0" xfId="0" applyNumberFormat="1" applyFont="1" applyFill="1" applyBorder="1" applyAlignment="1">
      <alignment horizontal="center"/>
    </xf>
    <xf numFmtId="10" fontId="7" fillId="24" borderId="0" xfId="0" applyNumberFormat="1" applyFont="1" applyFill="1" applyBorder="1" applyAlignment="1">
      <alignment horizontal="center"/>
    </xf>
    <xf numFmtId="186" fontId="7" fillId="0" borderId="0" xfId="0" applyNumberFormat="1" applyFont="1" applyBorder="1" applyAlignment="1">
      <alignment horizontal="center" vertical="center"/>
    </xf>
    <xf numFmtId="0" fontId="7" fillId="20" borderId="20" xfId="0" applyNumberFormat="1" applyFont="1" applyFill="1" applyBorder="1" applyAlignment="1">
      <alignment horizontal="center"/>
    </xf>
    <xf numFmtId="0" fontId="7" fillId="20" borderId="21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206" fontId="7" fillId="0" borderId="15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10" fontId="7" fillId="0" borderId="15" xfId="0" applyNumberFormat="1" applyFont="1" applyFill="1" applyBorder="1" applyAlignment="1">
      <alignment horizontal="center"/>
    </xf>
    <xf numFmtId="3" fontId="7" fillId="0" borderId="17" xfId="0" applyNumberFormat="1" applyFont="1" applyFill="1" applyBorder="1" applyAlignment="1">
      <alignment horizontal="center"/>
    </xf>
    <xf numFmtId="3" fontId="7" fillId="0" borderId="2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" fontId="7" fillId="0" borderId="23" xfId="0" applyNumberFormat="1" applyFont="1" applyFill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206" fontId="7" fillId="0" borderId="25" xfId="0" applyNumberFormat="1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2" fontId="7" fillId="0" borderId="25" xfId="0" applyNumberFormat="1" applyFont="1" applyBorder="1" applyAlignment="1">
      <alignment horizontal="center"/>
    </xf>
    <xf numFmtId="186" fontId="7" fillId="0" borderId="15" xfId="0" applyNumberFormat="1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186" fontId="7" fillId="0" borderId="16" xfId="0" applyNumberFormat="1" applyFont="1" applyBorder="1" applyAlignment="1">
      <alignment horizontal="center"/>
    </xf>
    <xf numFmtId="186" fontId="7" fillId="0" borderId="0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7" fillId="0" borderId="15" xfId="0" applyFont="1" applyBorder="1" applyAlignment="1">
      <alignment/>
    </xf>
    <xf numFmtId="206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27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19" xfId="0" applyNumberFormat="1" applyFont="1" applyFill="1" applyBorder="1" applyAlignment="1">
      <alignment/>
    </xf>
    <xf numFmtId="0" fontId="7" fillId="0" borderId="19" xfId="0" applyFont="1" applyFill="1" applyBorder="1" applyAlignment="1">
      <alignment/>
    </xf>
    <xf numFmtId="186" fontId="7" fillId="20" borderId="0" xfId="0" applyNumberFormat="1" applyFont="1" applyFill="1" applyBorder="1" applyAlignment="1">
      <alignment horizontal="center"/>
    </xf>
    <xf numFmtId="186" fontId="7" fillId="20" borderId="28" xfId="0" applyNumberFormat="1" applyFont="1" applyFill="1" applyBorder="1" applyAlignment="1">
      <alignment/>
    </xf>
    <xf numFmtId="186" fontId="7" fillId="20" borderId="10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center"/>
    </xf>
    <xf numFmtId="0" fontId="7" fillId="0" borderId="16" xfId="0" applyNumberFormat="1" applyFont="1" applyFill="1" applyBorder="1" applyAlignment="1">
      <alignment horizontal="center"/>
    </xf>
    <xf numFmtId="2" fontId="7" fillId="0" borderId="16" xfId="0" applyNumberFormat="1" applyFont="1" applyFill="1" applyBorder="1" applyAlignment="1">
      <alignment horizontal="center"/>
    </xf>
    <xf numFmtId="10" fontId="7" fillId="0" borderId="16" xfId="0" applyNumberFormat="1" applyFont="1" applyFill="1" applyBorder="1" applyAlignment="1">
      <alignment horizontal="center"/>
    </xf>
    <xf numFmtId="3" fontId="7" fillId="0" borderId="24" xfId="0" applyNumberFormat="1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24" borderId="16" xfId="0" applyFont="1" applyFill="1" applyBorder="1" applyAlignment="1">
      <alignment horizontal="center"/>
    </xf>
    <xf numFmtId="206" fontId="7" fillId="24" borderId="16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0" fontId="7" fillId="24" borderId="16" xfId="0" applyNumberFormat="1" applyFont="1" applyFill="1" applyBorder="1" applyAlignment="1">
      <alignment horizontal="center"/>
    </xf>
    <xf numFmtId="2" fontId="7" fillId="24" borderId="16" xfId="0" applyNumberFormat="1" applyFont="1" applyFill="1" applyBorder="1" applyAlignment="1">
      <alignment horizontal="center"/>
    </xf>
    <xf numFmtId="10" fontId="7" fillId="24" borderId="16" xfId="0" applyNumberFormat="1" applyFont="1" applyFill="1" applyBorder="1" applyAlignment="1">
      <alignment horizontal="center"/>
    </xf>
    <xf numFmtId="3" fontId="7" fillId="24" borderId="24" xfId="0" applyNumberFormat="1" applyFont="1" applyFill="1" applyBorder="1" applyAlignment="1">
      <alignment horizontal="center"/>
    </xf>
    <xf numFmtId="3" fontId="7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0" fontId="7" fillId="24" borderId="16" xfId="0" applyFont="1" applyFill="1" applyBorder="1" applyAlignment="1">
      <alignment/>
    </xf>
    <xf numFmtId="0" fontId="7" fillId="24" borderId="26" xfId="0" applyFont="1" applyFill="1" applyBorder="1" applyAlignment="1">
      <alignment/>
    </xf>
    <xf numFmtId="0" fontId="7" fillId="24" borderId="15" xfId="0" applyFont="1" applyFill="1" applyBorder="1" applyAlignment="1">
      <alignment/>
    </xf>
    <xf numFmtId="0" fontId="7" fillId="24" borderId="15" xfId="0" applyNumberFormat="1" applyFont="1" applyFill="1" applyBorder="1" applyAlignment="1">
      <alignment horizontal="center"/>
    </xf>
    <xf numFmtId="3" fontId="7" fillId="24" borderId="23" xfId="0" applyNumberFormat="1" applyFont="1" applyFill="1" applyBorder="1" applyAlignment="1">
      <alignment horizontal="center"/>
    </xf>
    <xf numFmtId="14" fontId="7" fillId="24" borderId="15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06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206" fontId="7" fillId="0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0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06" fontId="7" fillId="0" borderId="15" xfId="0" applyNumberFormat="1" applyFont="1" applyFill="1" applyBorder="1" applyAlignment="1">
      <alignment horizontal="center" vertical="center"/>
    </xf>
    <xf numFmtId="3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10" fontId="7" fillId="0" borderId="15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206" fontId="7" fillId="0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10" fontId="7" fillId="0" borderId="1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93" fontId="7" fillId="0" borderId="16" xfId="0" applyNumberFormat="1" applyFont="1" applyFill="1" applyBorder="1" applyAlignment="1">
      <alignment/>
    </xf>
    <xf numFmtId="193" fontId="7" fillId="0" borderId="15" xfId="0" applyNumberFormat="1" applyFont="1" applyFill="1" applyBorder="1" applyAlignment="1">
      <alignment/>
    </xf>
    <xf numFmtId="0" fontId="7" fillId="0" borderId="30" xfId="0" applyFont="1" applyFill="1" applyBorder="1" applyAlignment="1">
      <alignment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206" fontId="7" fillId="0" borderId="31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 vertical="center"/>
    </xf>
    <xf numFmtId="0" fontId="7" fillId="24" borderId="27" xfId="0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186" fontId="7" fillId="0" borderId="0" xfId="0" applyNumberFormat="1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20" borderId="32" xfId="0" applyFont="1" applyFill="1" applyBorder="1" applyAlignment="1">
      <alignment horizontal="center"/>
    </xf>
    <xf numFmtId="14" fontId="7" fillId="20" borderId="33" xfId="0" applyNumberFormat="1" applyFont="1" applyFill="1" applyBorder="1" applyAlignment="1">
      <alignment horizontal="center"/>
    </xf>
    <xf numFmtId="0" fontId="7" fillId="20" borderId="33" xfId="0" applyFont="1" applyFill="1" applyBorder="1" applyAlignment="1">
      <alignment horizontal="center"/>
    </xf>
    <xf numFmtId="2" fontId="7" fillId="20" borderId="33" xfId="0" applyNumberFormat="1" applyFont="1" applyFill="1" applyBorder="1" applyAlignment="1">
      <alignment horizontal="center"/>
    </xf>
    <xf numFmtId="0" fontId="7" fillId="20" borderId="34" xfId="0" applyNumberFormat="1" applyFont="1" applyFill="1" applyBorder="1" applyAlignment="1">
      <alignment horizontal="center"/>
    </xf>
    <xf numFmtId="0" fontId="7" fillId="20" borderId="33" xfId="0" applyNumberFormat="1" applyFont="1" applyFill="1" applyBorder="1" applyAlignment="1">
      <alignment horizontal="center"/>
    </xf>
    <xf numFmtId="186" fontId="7" fillId="20" borderId="33" xfId="0" applyNumberFormat="1" applyFont="1" applyFill="1" applyBorder="1" applyAlignment="1">
      <alignment horizontal="center"/>
    </xf>
    <xf numFmtId="0" fontId="7" fillId="0" borderId="35" xfId="0" applyFont="1" applyBorder="1" applyAlignment="1">
      <alignment/>
    </xf>
    <xf numFmtId="186" fontId="7" fillId="20" borderId="20" xfId="0" applyNumberFormat="1" applyFont="1" applyFill="1" applyBorder="1" applyAlignment="1">
      <alignment horizont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/>
    </xf>
    <xf numFmtId="10" fontId="7" fillId="24" borderId="15" xfId="0" applyNumberFormat="1" applyFont="1" applyFill="1" applyBorder="1" applyAlignment="1">
      <alignment horizontal="center" vertical="center"/>
    </xf>
    <xf numFmtId="206" fontId="7" fillId="0" borderId="15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 applyProtection="1">
      <alignment horizontal="center" vertical="center"/>
      <protection hidden="1" locked="0"/>
    </xf>
    <xf numFmtId="9" fontId="7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7" fillId="24" borderId="16" xfId="0" applyFont="1" applyFill="1" applyBorder="1" applyAlignment="1">
      <alignment horizontal="center"/>
    </xf>
    <xf numFmtId="206" fontId="7" fillId="24" borderId="16" xfId="0" applyNumberFormat="1" applyFont="1" applyFill="1" applyBorder="1" applyAlignment="1">
      <alignment horizontal="center"/>
    </xf>
    <xf numFmtId="3" fontId="7" fillId="24" borderId="16" xfId="0" applyNumberFormat="1" applyFont="1" applyFill="1" applyBorder="1" applyAlignment="1">
      <alignment horizontal="center"/>
    </xf>
    <xf numFmtId="2" fontId="7" fillId="24" borderId="16" xfId="0" applyNumberFormat="1" applyFont="1" applyFill="1" applyBorder="1" applyAlignment="1">
      <alignment horizontal="center"/>
    </xf>
    <xf numFmtId="10" fontId="7" fillId="24" borderId="16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/>
    </xf>
    <xf numFmtId="3" fontId="7" fillId="24" borderId="15" xfId="0" applyNumberFormat="1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7" fillId="0" borderId="23" xfId="0" applyNumberFormat="1" applyFont="1" applyBorder="1" applyAlignment="1">
      <alignment horizontal="center" vertical="center"/>
    </xf>
    <xf numFmtId="186" fontId="7" fillId="20" borderId="34" xfId="0" applyNumberFormat="1" applyFont="1" applyFill="1" applyBorder="1" applyAlignment="1">
      <alignment horizontal="center"/>
    </xf>
    <xf numFmtId="0" fontId="7" fillId="24" borderId="16" xfId="0" applyFont="1" applyFill="1" applyBorder="1" applyAlignment="1">
      <alignment horizontal="center" vertical="center"/>
    </xf>
    <xf numFmtId="206" fontId="7" fillId="0" borderId="16" xfId="0" applyNumberFormat="1" applyFont="1" applyBorder="1" applyAlignment="1">
      <alignment horizontal="center" vertical="center"/>
    </xf>
    <xf numFmtId="3" fontId="7" fillId="24" borderId="16" xfId="0" applyNumberFormat="1" applyFont="1" applyFill="1" applyBorder="1" applyAlignment="1">
      <alignment horizontal="center" vertical="center"/>
    </xf>
    <xf numFmtId="10" fontId="7" fillId="24" borderId="16" xfId="0" applyNumberFormat="1" applyFont="1" applyFill="1" applyBorder="1" applyAlignment="1">
      <alignment horizontal="center" vertical="center"/>
    </xf>
    <xf numFmtId="3" fontId="7" fillId="0" borderId="24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0" fontId="7" fillId="0" borderId="16" xfId="0" applyNumberFormat="1" applyFont="1" applyBorder="1" applyAlignment="1">
      <alignment horizontal="center" vertical="center"/>
    </xf>
    <xf numFmtId="0" fontId="4" fillId="0" borderId="27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horizontal="left"/>
    </xf>
    <xf numFmtId="0" fontId="7" fillId="0" borderId="23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2" fontId="7" fillId="0" borderId="23" xfId="0" applyNumberFormat="1" applyFont="1" applyFill="1" applyBorder="1" applyAlignment="1">
      <alignment horizontal="center"/>
    </xf>
    <xf numFmtId="2" fontId="7" fillId="0" borderId="26" xfId="0" applyNumberFormat="1" applyFont="1" applyFill="1" applyBorder="1" applyAlignment="1">
      <alignment horizontal="center"/>
    </xf>
    <xf numFmtId="206" fontId="7" fillId="0" borderId="23" xfId="0" applyNumberFormat="1" applyFont="1" applyFill="1" applyBorder="1" applyAlignment="1">
      <alignment horizontal="center"/>
    </xf>
    <xf numFmtId="206" fontId="7" fillId="0" borderId="30" xfId="0" applyNumberFormat="1" applyFont="1" applyFill="1" applyBorder="1" applyAlignment="1">
      <alignment horizontal="center"/>
    </xf>
    <xf numFmtId="206" fontId="7" fillId="0" borderId="2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4" fontId="7" fillId="0" borderId="35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اسعار الفوائد التي رست بها المزادات للفترة من 
</a:t>
            </a: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2012/05/14 لغاية 2014/08/4</a:t>
            </a:r>
          </a:p>
        </c:rich>
      </c:tx>
      <c:layout>
        <c:manualLayout>
          <c:xMode val="factor"/>
          <c:yMode val="factor"/>
          <c:x val="0.01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775"/>
          <c:w val="0.9627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1!$L$229:$L$230</c:f>
              <c:strCache>
                <c:ptCount val="1"/>
                <c:pt idx="0">
                  <c:v>سـعـر الخصم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(1!$A$203:$A$206,1!$A$208:$A$222,1!$A$223,1!$A$224,1!$A$225,1!$A$226)</c:f>
              <c:strCache>
                <c:ptCount val="23"/>
                <c:pt idx="0">
                  <c:v>*HY40</c:v>
                </c:pt>
                <c:pt idx="1">
                  <c:v>*HY41</c:v>
                </c:pt>
                <c:pt idx="2">
                  <c:v>*HY42</c:v>
                </c:pt>
                <c:pt idx="3">
                  <c:v>*HY43</c:v>
                </c:pt>
                <c:pt idx="4">
                  <c:v>*HY45</c:v>
                </c:pt>
                <c:pt idx="5">
                  <c:v>*HY46</c:v>
                </c:pt>
                <c:pt idx="6">
                  <c:v>*HY47</c:v>
                </c:pt>
                <c:pt idx="7">
                  <c:v>*HY48</c:v>
                </c:pt>
                <c:pt idx="8">
                  <c:v>*HY49</c:v>
                </c:pt>
                <c:pt idx="9">
                  <c:v>*HY50</c:v>
                </c:pt>
                <c:pt idx="10">
                  <c:v>*HY51</c:v>
                </c:pt>
                <c:pt idx="11">
                  <c:v>*HY52</c:v>
                </c:pt>
                <c:pt idx="12">
                  <c:v>*HY53</c:v>
                </c:pt>
                <c:pt idx="13">
                  <c:v>*HY54</c:v>
                </c:pt>
                <c:pt idx="14">
                  <c:v>*HY55</c:v>
                </c:pt>
                <c:pt idx="15">
                  <c:v>*HY56</c:v>
                </c:pt>
                <c:pt idx="16">
                  <c:v>*HY57</c:v>
                </c:pt>
                <c:pt idx="17">
                  <c:v>*HY58</c:v>
                </c:pt>
                <c:pt idx="18">
                  <c:v>Y10</c:v>
                </c:pt>
                <c:pt idx="19">
                  <c:v>*HY59</c:v>
                </c:pt>
                <c:pt idx="20">
                  <c:v>Y11</c:v>
                </c:pt>
                <c:pt idx="21">
                  <c:v>*HY60</c:v>
                </c:pt>
                <c:pt idx="22">
                  <c:v>*HY61</c:v>
                </c:pt>
              </c:strCache>
            </c:strRef>
          </c:cat>
          <c:val>
            <c:numRef>
              <c:f>(1!$L$203:$L$206,1!$L$208:$L$222,1!$L$223,1!$L$224,1!$L$225,1!$L$226)</c:f>
              <c:numCache>
                <c:ptCount val="23"/>
                <c:pt idx="0">
                  <c:v>0.05</c:v>
                </c:pt>
                <c:pt idx="1">
                  <c:v>0.047</c:v>
                </c:pt>
                <c:pt idx="2">
                  <c:v>0.047</c:v>
                </c:pt>
                <c:pt idx="3">
                  <c:v>0.05</c:v>
                </c:pt>
                <c:pt idx="4">
                  <c:v>0.0436</c:v>
                </c:pt>
                <c:pt idx="5">
                  <c:v>0.0537</c:v>
                </c:pt>
                <c:pt idx="6">
                  <c:v>0.0533</c:v>
                </c:pt>
                <c:pt idx="7">
                  <c:v>0.053</c:v>
                </c:pt>
                <c:pt idx="8">
                  <c:v>0.0526</c:v>
                </c:pt>
                <c:pt idx="9">
                  <c:v>0.0462</c:v>
                </c:pt>
                <c:pt idx="10">
                  <c:v>0.0441</c:v>
                </c:pt>
                <c:pt idx="11">
                  <c:v>0.0445</c:v>
                </c:pt>
                <c:pt idx="12">
                  <c:v>0.0449</c:v>
                </c:pt>
                <c:pt idx="13">
                  <c:v>0.0507</c:v>
                </c:pt>
                <c:pt idx="14">
                  <c:v>0.049</c:v>
                </c:pt>
                <c:pt idx="15">
                  <c:v>0.0439</c:v>
                </c:pt>
                <c:pt idx="16">
                  <c:v>0.0429</c:v>
                </c:pt>
                <c:pt idx="17">
                  <c:v>0.07</c:v>
                </c:pt>
                <c:pt idx="18">
                  <c:v>0.089</c:v>
                </c:pt>
                <c:pt idx="19">
                  <c:v>0.065</c:v>
                </c:pt>
                <c:pt idx="20">
                  <c:v>0.075</c:v>
                </c:pt>
                <c:pt idx="21">
                  <c:v>0.084</c:v>
                </c:pt>
                <c:pt idx="22">
                  <c:v>0.085</c:v>
                </c:pt>
              </c:numCache>
            </c:numRef>
          </c:val>
          <c:smooth val="0"/>
        </c:ser>
        <c:marker val="1"/>
        <c:axId val="33522887"/>
        <c:axId val="3327052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270528"/>
        <c:crosses val="autoZero"/>
        <c:auto val="1"/>
        <c:lblOffset val="100"/>
        <c:tickLblSkip val="2"/>
        <c:noMultiLvlLbl val="0"/>
      </c:catAx>
      <c:valAx>
        <c:axId val="33270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33522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6775"/>
          <c:y val="0.944"/>
          <c:w val="0.1395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0.2275</cdr:x>
      <cdr:y>0.02875</cdr:y>
    </cdr:from>
    <cdr:to>
      <cdr:x>0.80825</cdr:x>
      <cdr:y>0.159</cdr:y>
    </cdr:to>
    <cdr:sp>
      <cdr:nvSpPr>
        <cdr:cNvPr id="1" name="WordArt 981"/>
        <cdr:cNvSpPr>
          <a:spLocks/>
        </cdr:cNvSpPr>
      </cdr:nvSpPr>
      <cdr:spPr>
        <a:xfrm>
          <a:off x="2114550" y="161925"/>
          <a:ext cx="5400675" cy="7429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296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0.043</cdr:x>
      <cdr:y>0.4985</cdr:y>
    </cdr:from>
    <cdr:to>
      <cdr:x>0.05525</cdr:x>
      <cdr:y>0.61</cdr:y>
    </cdr:to>
    <cdr:sp>
      <cdr:nvSpPr>
        <cdr:cNvPr id="2" name="WordArt 982"/>
        <cdr:cNvSpPr>
          <a:spLocks/>
        </cdr:cNvSpPr>
      </cdr:nvSpPr>
      <cdr:spPr>
        <a:xfrm rot="16200000">
          <a:off x="400050" y="2838450"/>
          <a:ext cx="114300" cy="63817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4347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0.008</cdr:x>
      <cdr:y>0.5265</cdr:y>
    </cdr:from>
    <cdr:to>
      <cdr:x>0.043</cdr:x>
      <cdr:y>0.591</cdr:y>
    </cdr:to>
    <cdr:sp>
      <cdr:nvSpPr>
        <cdr:cNvPr id="3" name="WordArt 983"/>
        <cdr:cNvSpPr>
          <a:spLocks/>
        </cdr:cNvSpPr>
      </cdr:nvSpPr>
      <cdr:spPr>
        <a:xfrm rot="16200000">
          <a:off x="66675" y="3000375"/>
          <a:ext cx="323850" cy="37147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0.89325</cdr:y>
    </cdr:from>
    <cdr:to>
      <cdr:x>0.56825</cdr:x>
      <cdr:y>0.943</cdr:y>
    </cdr:to>
    <cdr:sp>
      <cdr:nvSpPr>
        <cdr:cNvPr id="4" name="WordArt 984"/>
        <cdr:cNvSpPr>
          <a:spLocks/>
        </cdr:cNvSpPr>
      </cdr:nvSpPr>
      <cdr:spPr>
        <a:xfrm>
          <a:off x="4514850" y="5095875"/>
          <a:ext cx="771525" cy="285750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0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0.478</cdr:x>
      <cdr:y>0.94475</cdr:y>
    </cdr:from>
    <cdr:to>
      <cdr:x>0.56825</cdr:x>
      <cdr:y>0.9995</cdr:y>
    </cdr:to>
    <cdr:sp>
      <cdr:nvSpPr>
        <cdr:cNvPr id="5" name="WordArt 985"/>
        <cdr:cNvSpPr>
          <a:spLocks/>
        </cdr:cNvSpPr>
      </cdr:nvSpPr>
      <cdr:spPr>
        <a:xfrm>
          <a:off x="4448175" y="5381625"/>
          <a:ext cx="838200" cy="314325"/>
        </a:xfrm>
        <a:prstGeom prst="rect"/>
        <a:noFill/>
      </cdr:spPr>
      <cdr:txBody>
        <a:bodyPr fromWordArt="1" wrap="none" lIns="91440" tIns="45720" rIns="91440" bIns="45720">
          <a:prstTxWarp prst="textSlantUp">
            <a:avLst>
              <a:gd name="adj" fmla="val 3449"/>
            </a:avLst>
          </a:prstTxWarp>
        </a:bodyPr>
        <a:p>
          <a:pPr algn="l"/>
          <a:r>
            <a:rPr sz="1100" spc="0">
              <a:ln w="9525" cmpd="sng">
                <a:noFill/>
              </a:ln>
              <a:noFill/>
              <a:latin typeface="+mn-lt"/>
              <a:cs typeface="+mn-lt"/>
            </a:rPr>
            <a:t/>
          </a:r>
        </a:p>
      </cdr:txBody>
    </cdr:sp>
  </cdr:relSizeAnchor>
  <cdr:relSizeAnchor xmlns:cdr="http://schemas.openxmlformats.org/drawingml/2006/chartDrawing">
    <cdr:from>
      <cdr:x>0.48575</cdr:x>
      <cdr:y>0.51175</cdr:y>
    </cdr:from>
    <cdr:to>
      <cdr:x>0.498</cdr:x>
      <cdr:y>0.53425</cdr:y>
    </cdr:to>
    <cdr:sp>
      <cdr:nvSpPr>
        <cdr:cNvPr id="6" name="Text Box 986"/>
        <cdr:cNvSpPr txBox="1">
          <a:spLocks noChangeArrowheads="1"/>
        </cdr:cNvSpPr>
      </cdr:nvSpPr>
      <cdr:spPr>
        <a:xfrm>
          <a:off x="4514850" y="2914650"/>
          <a:ext cx="1143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05475"/>
    <xdr:graphicFrame>
      <xdr:nvGraphicFramePr>
        <xdr:cNvPr id="1" name="Shape 1025"/>
        <xdr:cNvGraphicFramePr/>
      </xdr:nvGraphicFramePr>
      <xdr:xfrm>
        <a:off x="0" y="0"/>
        <a:ext cx="930592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307"/>
  <sheetViews>
    <sheetView tabSelected="1" view="pageBreakPreview" zoomScale="50" zoomScaleSheetLayoutView="50" zoomScalePageLayoutView="0" workbookViewId="0" topLeftCell="A232">
      <selection activeCell="F3" sqref="F3:K3"/>
    </sheetView>
  </sheetViews>
  <sheetFormatPr defaultColWidth="9.140625" defaultRowHeight="34.5" customHeight="1"/>
  <cols>
    <col min="1" max="1" width="40.57421875" style="1" customWidth="1"/>
    <col min="2" max="2" width="60.57421875" style="2" customWidth="1"/>
    <col min="3" max="3" width="44.00390625" style="1" customWidth="1"/>
    <col min="4" max="4" width="49.8515625" style="1" customWidth="1"/>
    <col min="5" max="5" width="49.00390625" style="3" customWidth="1"/>
    <col min="6" max="6" width="41.00390625" style="1" customWidth="1"/>
    <col min="7" max="7" width="32.57421875" style="1" customWidth="1"/>
    <col min="8" max="8" width="51.57421875" style="1" customWidth="1"/>
    <col min="9" max="9" width="67.28125" style="1" customWidth="1"/>
    <col min="10" max="10" width="39.421875" style="4" customWidth="1"/>
    <col min="11" max="11" width="71.00390625" style="1" customWidth="1"/>
    <col min="12" max="12" width="29.7109375" style="5" customWidth="1"/>
    <col min="13" max="13" width="61.8515625" style="6" customWidth="1"/>
    <col min="14" max="14" width="44.140625" style="6" customWidth="1"/>
    <col min="15" max="15" width="63.00390625" style="1" customWidth="1"/>
    <col min="16" max="16" width="14.00390625" style="1" bestFit="1" customWidth="1"/>
    <col min="17" max="16384" width="9.140625" style="1" customWidth="1"/>
  </cols>
  <sheetData>
    <row r="1" spans="2:14" s="15" customFormat="1" ht="74.25" customHeight="1">
      <c r="B1" s="14"/>
      <c r="E1" s="16"/>
      <c r="J1" s="17"/>
      <c r="L1" s="18"/>
      <c r="M1" s="19"/>
      <c r="N1" s="19"/>
    </row>
    <row r="2" spans="2:14" s="15" customFormat="1" ht="80.25" customHeight="1">
      <c r="B2" s="14" t="s">
        <v>28</v>
      </c>
      <c r="E2" s="16"/>
      <c r="F2" s="234" t="s">
        <v>95</v>
      </c>
      <c r="G2" s="234"/>
      <c r="H2" s="234"/>
      <c r="I2" s="234"/>
      <c r="J2" s="234"/>
      <c r="K2" s="234"/>
      <c r="L2" s="18"/>
      <c r="M2" s="19"/>
      <c r="N2" s="19"/>
    </row>
    <row r="3" spans="2:14" s="15" customFormat="1" ht="74.25" customHeight="1" thickBot="1">
      <c r="B3" s="14"/>
      <c r="D3" s="21"/>
      <c r="E3" s="16"/>
      <c r="F3" s="235" t="s">
        <v>88</v>
      </c>
      <c r="G3" s="235"/>
      <c r="H3" s="235"/>
      <c r="I3" s="235"/>
      <c r="J3" s="235"/>
      <c r="K3" s="235"/>
      <c r="L3" s="18"/>
      <c r="M3" s="19"/>
      <c r="N3" s="19"/>
    </row>
    <row r="4" spans="1:16" s="15" customFormat="1" ht="74.25" customHeight="1">
      <c r="A4" s="22" t="s">
        <v>48</v>
      </c>
      <c r="B4" s="23" t="s">
        <v>32</v>
      </c>
      <c r="C4" s="22" t="s">
        <v>46</v>
      </c>
      <c r="D4" s="22" t="s">
        <v>30</v>
      </c>
      <c r="E4" s="23" t="s">
        <v>32</v>
      </c>
      <c r="F4" s="22" t="s">
        <v>80</v>
      </c>
      <c r="G4" s="22" t="s">
        <v>24</v>
      </c>
      <c r="H4" s="22" t="s">
        <v>33</v>
      </c>
      <c r="I4" s="22" t="s">
        <v>41</v>
      </c>
      <c r="J4" s="24" t="s">
        <v>34</v>
      </c>
      <c r="K4" s="22" t="s">
        <v>36</v>
      </c>
      <c r="L4" s="25" t="s">
        <v>45</v>
      </c>
      <c r="M4" s="25" t="s">
        <v>109</v>
      </c>
      <c r="N4" s="26" t="s">
        <v>37</v>
      </c>
      <c r="O4" s="26" t="s">
        <v>72</v>
      </c>
      <c r="P4" s="27"/>
    </row>
    <row r="5" spans="1:16" s="15" customFormat="1" ht="74.25" customHeight="1">
      <c r="A5" s="28" t="s">
        <v>47</v>
      </c>
      <c r="B5" s="29" t="s">
        <v>25</v>
      </c>
      <c r="C5" s="28" t="s">
        <v>17</v>
      </c>
      <c r="D5" s="28" t="s">
        <v>31</v>
      </c>
      <c r="E5" s="29" t="s">
        <v>18</v>
      </c>
      <c r="F5" s="28" t="s">
        <v>27</v>
      </c>
      <c r="G5" s="28" t="s">
        <v>27</v>
      </c>
      <c r="H5" s="28" t="s">
        <v>54</v>
      </c>
      <c r="I5" s="28" t="s">
        <v>19</v>
      </c>
      <c r="J5" s="30" t="s">
        <v>35</v>
      </c>
      <c r="K5" s="28" t="s">
        <v>19</v>
      </c>
      <c r="L5" s="31" t="s">
        <v>20</v>
      </c>
      <c r="M5" s="31" t="s">
        <v>110</v>
      </c>
      <c r="N5" s="32" t="s">
        <v>38</v>
      </c>
      <c r="O5" s="33" t="s">
        <v>73</v>
      </c>
      <c r="P5" s="27"/>
    </row>
    <row r="6" spans="1:16" s="15" customFormat="1" ht="74.25" customHeight="1">
      <c r="A6" s="34"/>
      <c r="B6" s="29"/>
      <c r="C6" s="28"/>
      <c r="D6" s="28"/>
      <c r="E6" s="29"/>
      <c r="F6" s="28"/>
      <c r="G6" s="28" t="s">
        <v>26</v>
      </c>
      <c r="H6" s="28"/>
      <c r="I6" s="28" t="s">
        <v>40</v>
      </c>
      <c r="J6" s="30"/>
      <c r="K6" s="28"/>
      <c r="L6" s="31"/>
      <c r="M6" s="31"/>
      <c r="N6" s="32"/>
      <c r="O6" s="33"/>
      <c r="P6" s="27"/>
    </row>
    <row r="7" spans="1:18" s="15" customFormat="1" ht="74.25" customHeight="1">
      <c r="A7" s="28" t="s">
        <v>0</v>
      </c>
      <c r="B7" s="29" t="s">
        <v>2</v>
      </c>
      <c r="C7" s="28" t="s">
        <v>15</v>
      </c>
      <c r="D7" s="28" t="s">
        <v>3</v>
      </c>
      <c r="E7" s="29" t="s">
        <v>4</v>
      </c>
      <c r="F7" s="28" t="s">
        <v>23</v>
      </c>
      <c r="G7" s="28" t="s">
        <v>7</v>
      </c>
      <c r="H7" s="28" t="s">
        <v>8</v>
      </c>
      <c r="I7" s="28" t="s">
        <v>10</v>
      </c>
      <c r="J7" s="30" t="s">
        <v>11</v>
      </c>
      <c r="K7" s="28" t="s">
        <v>96</v>
      </c>
      <c r="L7" s="31" t="s">
        <v>22</v>
      </c>
      <c r="M7" s="31" t="s">
        <v>111</v>
      </c>
      <c r="N7" s="32" t="s">
        <v>15</v>
      </c>
      <c r="O7" s="33" t="s">
        <v>74</v>
      </c>
      <c r="P7" s="27"/>
      <c r="Q7" s="27"/>
      <c r="R7" s="27"/>
    </row>
    <row r="8" spans="1:44" s="15" customFormat="1" ht="74.25" customHeight="1">
      <c r="A8" s="28" t="s">
        <v>1</v>
      </c>
      <c r="B8" s="29" t="s">
        <v>1</v>
      </c>
      <c r="C8" s="28" t="s">
        <v>29</v>
      </c>
      <c r="D8" s="28" t="s">
        <v>21</v>
      </c>
      <c r="E8" s="29" t="s">
        <v>5</v>
      </c>
      <c r="F8" s="28" t="s">
        <v>53</v>
      </c>
      <c r="G8" s="28" t="s">
        <v>6</v>
      </c>
      <c r="H8" s="28" t="s">
        <v>53</v>
      </c>
      <c r="I8" s="28" t="s">
        <v>53</v>
      </c>
      <c r="J8" s="30" t="s">
        <v>12</v>
      </c>
      <c r="K8" s="28" t="s">
        <v>13</v>
      </c>
      <c r="L8" s="31" t="s">
        <v>14</v>
      </c>
      <c r="M8" s="31" t="s">
        <v>112</v>
      </c>
      <c r="N8" s="32" t="s">
        <v>16</v>
      </c>
      <c r="O8" s="33" t="s">
        <v>75</v>
      </c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</row>
    <row r="9" spans="1:45" s="15" customFormat="1" ht="74.25" customHeight="1" thickBot="1">
      <c r="A9" s="35"/>
      <c r="B9" s="36"/>
      <c r="C9" s="35"/>
      <c r="D9" s="37" t="s">
        <v>50</v>
      </c>
      <c r="E9" s="38"/>
      <c r="F9" s="37" t="s">
        <v>6</v>
      </c>
      <c r="G9" s="37"/>
      <c r="H9" s="37" t="s">
        <v>9</v>
      </c>
      <c r="I9" s="37" t="s">
        <v>39</v>
      </c>
      <c r="J9" s="39" t="s">
        <v>51</v>
      </c>
      <c r="K9" s="37"/>
      <c r="L9" s="40"/>
      <c r="M9" s="31"/>
      <c r="N9" s="41"/>
      <c r="O9" s="33" t="s">
        <v>76</v>
      </c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</row>
    <row r="10" spans="1:45" s="15" customFormat="1" ht="74.25" customHeight="1">
      <c r="A10" s="42">
        <v>1</v>
      </c>
      <c r="B10" s="43">
        <v>38186</v>
      </c>
      <c r="C10" s="44">
        <v>150000</v>
      </c>
      <c r="D10" s="45">
        <v>91</v>
      </c>
      <c r="E10" s="43">
        <v>38278</v>
      </c>
      <c r="F10" s="45">
        <v>14</v>
      </c>
      <c r="G10" s="45">
        <v>10</v>
      </c>
      <c r="H10" s="44">
        <v>154400</v>
      </c>
      <c r="I10" s="44">
        <v>146780</v>
      </c>
      <c r="J10" s="46">
        <v>105.19</v>
      </c>
      <c r="K10" s="45" t="s">
        <v>56</v>
      </c>
      <c r="L10" s="47">
        <v>0.068</v>
      </c>
      <c r="M10" s="48">
        <v>147499</v>
      </c>
      <c r="N10" s="44">
        <v>150000</v>
      </c>
      <c r="O10" s="44">
        <f>N10</f>
        <v>150000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</row>
    <row r="11" spans="1:45" s="15" customFormat="1" ht="74.25" customHeight="1">
      <c r="A11" s="42">
        <v>2</v>
      </c>
      <c r="B11" s="43">
        <v>38200</v>
      </c>
      <c r="C11" s="44">
        <v>50000</v>
      </c>
      <c r="D11" s="45">
        <v>91</v>
      </c>
      <c r="E11" s="43">
        <v>38292</v>
      </c>
      <c r="F11" s="45">
        <v>10</v>
      </c>
      <c r="G11" s="45">
        <v>6</v>
      </c>
      <c r="H11" s="44">
        <v>100750</v>
      </c>
      <c r="I11" s="44">
        <v>46340</v>
      </c>
      <c r="J11" s="46">
        <f>(H11/I11)*100</f>
        <v>217.41476046612</v>
      </c>
      <c r="K11" s="45" t="s">
        <v>42</v>
      </c>
      <c r="L11" s="47">
        <v>0.055</v>
      </c>
      <c r="M11" s="48">
        <v>49324</v>
      </c>
      <c r="N11" s="44">
        <v>50000</v>
      </c>
      <c r="O11" s="44">
        <f>+O10+N11</f>
        <v>200000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</row>
    <row r="12" spans="1:45" s="15" customFormat="1" ht="74.25" customHeight="1">
      <c r="A12" s="42">
        <v>3</v>
      </c>
      <c r="B12" s="43">
        <v>38214</v>
      </c>
      <c r="C12" s="44">
        <v>100000</v>
      </c>
      <c r="D12" s="45">
        <v>91</v>
      </c>
      <c r="E12" s="43">
        <v>38306</v>
      </c>
      <c r="F12" s="45">
        <v>10</v>
      </c>
      <c r="G12" s="45">
        <v>8</v>
      </c>
      <c r="H12" s="44">
        <v>162600</v>
      </c>
      <c r="I12" s="44">
        <v>96850</v>
      </c>
      <c r="J12" s="46">
        <f aca="true" t="shared" si="0" ref="J12:J19">(H12/I12)*100</f>
        <v>167.8884873515746</v>
      </c>
      <c r="K12" s="45" t="s">
        <v>43</v>
      </c>
      <c r="L12" s="47">
        <v>0.055</v>
      </c>
      <c r="M12" s="49">
        <v>98667</v>
      </c>
      <c r="N12" s="44">
        <v>100020</v>
      </c>
      <c r="O12" s="44">
        <f aca="true" t="shared" si="1" ref="O12:O69">+O11+N12</f>
        <v>300020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</row>
    <row r="13" spans="1:45" s="15" customFormat="1" ht="74.25" customHeight="1">
      <c r="A13" s="42">
        <v>4</v>
      </c>
      <c r="B13" s="43">
        <v>38228</v>
      </c>
      <c r="C13" s="44">
        <v>150000</v>
      </c>
      <c r="D13" s="45">
        <v>91</v>
      </c>
      <c r="E13" s="43">
        <v>38320</v>
      </c>
      <c r="F13" s="45">
        <v>9</v>
      </c>
      <c r="G13" s="45">
        <v>4</v>
      </c>
      <c r="H13" s="44">
        <v>178500</v>
      </c>
      <c r="I13" s="44">
        <v>146560</v>
      </c>
      <c r="J13" s="50">
        <f t="shared" si="0"/>
        <v>121.79312227074234</v>
      </c>
      <c r="K13" s="45" t="s">
        <v>44</v>
      </c>
      <c r="L13" s="47">
        <v>0.05</v>
      </c>
      <c r="M13" s="51">
        <v>148163</v>
      </c>
      <c r="N13" s="44">
        <v>150010</v>
      </c>
      <c r="O13" s="44">
        <f t="shared" si="1"/>
        <v>450030</v>
      </c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</row>
    <row r="14" spans="1:45" s="15" customFormat="1" ht="74.25" customHeight="1">
      <c r="A14" s="42">
        <v>5</v>
      </c>
      <c r="B14" s="43">
        <v>38242</v>
      </c>
      <c r="C14" s="44">
        <v>150000</v>
      </c>
      <c r="D14" s="45">
        <v>91</v>
      </c>
      <c r="E14" s="43">
        <v>38334</v>
      </c>
      <c r="F14" s="45">
        <v>7</v>
      </c>
      <c r="G14" s="45">
        <v>5</v>
      </c>
      <c r="H14" s="44">
        <v>228250</v>
      </c>
      <c r="I14" s="44">
        <v>147520</v>
      </c>
      <c r="J14" s="46">
        <f t="shared" si="0"/>
        <v>154.7247830802603</v>
      </c>
      <c r="K14" s="45" t="s">
        <v>44</v>
      </c>
      <c r="L14" s="47">
        <v>0.04</v>
      </c>
      <c r="M14" s="51">
        <v>148539</v>
      </c>
      <c r="N14" s="44">
        <v>150020</v>
      </c>
      <c r="O14" s="44">
        <f t="shared" si="1"/>
        <v>600050</v>
      </c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</row>
    <row r="15" spans="1:45" s="15" customFormat="1" ht="74.25" customHeight="1">
      <c r="A15" s="42">
        <v>6</v>
      </c>
      <c r="B15" s="52">
        <v>38256</v>
      </c>
      <c r="C15" s="44">
        <v>150000</v>
      </c>
      <c r="D15" s="45">
        <v>91</v>
      </c>
      <c r="E15" s="43">
        <v>38348</v>
      </c>
      <c r="F15" s="45">
        <v>7</v>
      </c>
      <c r="G15" s="45">
        <v>5</v>
      </c>
      <c r="H15" s="44">
        <v>316250</v>
      </c>
      <c r="I15" s="44">
        <v>146500</v>
      </c>
      <c r="J15" s="46">
        <f t="shared" si="0"/>
        <v>215.87030716723547</v>
      </c>
      <c r="K15" s="45" t="s">
        <v>49</v>
      </c>
      <c r="L15" s="47">
        <v>0.032</v>
      </c>
      <c r="M15" s="51">
        <v>148813</v>
      </c>
      <c r="N15" s="44">
        <v>150000</v>
      </c>
      <c r="O15" s="44">
        <f t="shared" si="1"/>
        <v>750050</v>
      </c>
      <c r="P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</row>
    <row r="16" spans="1:45" s="15" customFormat="1" ht="74.25" customHeight="1">
      <c r="A16" s="42">
        <v>7</v>
      </c>
      <c r="B16" s="52">
        <v>38270</v>
      </c>
      <c r="C16" s="44">
        <v>150000</v>
      </c>
      <c r="D16" s="42">
        <v>91</v>
      </c>
      <c r="E16" s="52">
        <v>38362</v>
      </c>
      <c r="F16" s="42">
        <v>8</v>
      </c>
      <c r="G16" s="42">
        <v>6</v>
      </c>
      <c r="H16" s="51">
        <v>289750</v>
      </c>
      <c r="I16" s="51">
        <v>145270</v>
      </c>
      <c r="J16" s="53">
        <f t="shared" si="0"/>
        <v>199.45618503476285</v>
      </c>
      <c r="K16" s="42" t="s">
        <v>52</v>
      </c>
      <c r="L16" s="54">
        <v>0.032</v>
      </c>
      <c r="M16" s="51">
        <v>148833</v>
      </c>
      <c r="N16" s="51">
        <v>150020</v>
      </c>
      <c r="O16" s="55">
        <f t="shared" si="1"/>
        <v>900070</v>
      </c>
      <c r="P16" s="56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</row>
    <row r="17" spans="1:45" s="15" customFormat="1" ht="74.25" customHeight="1">
      <c r="A17" s="42">
        <v>8</v>
      </c>
      <c r="B17" s="52">
        <v>38284</v>
      </c>
      <c r="C17" s="44">
        <v>150000</v>
      </c>
      <c r="D17" s="42">
        <v>91</v>
      </c>
      <c r="E17" s="52">
        <v>38376</v>
      </c>
      <c r="F17" s="42">
        <v>10</v>
      </c>
      <c r="G17" s="42">
        <v>6</v>
      </c>
      <c r="H17" s="51">
        <v>350000</v>
      </c>
      <c r="I17" s="51">
        <v>145030</v>
      </c>
      <c r="J17" s="53">
        <f t="shared" si="0"/>
        <v>241.3293801282493</v>
      </c>
      <c r="K17" s="42" t="s">
        <v>55</v>
      </c>
      <c r="L17" s="54">
        <v>0.025</v>
      </c>
      <c r="M17" s="51">
        <v>149101</v>
      </c>
      <c r="N17" s="51">
        <v>150030</v>
      </c>
      <c r="O17" s="55">
        <f t="shared" si="1"/>
        <v>1050100</v>
      </c>
      <c r="P17" s="56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</row>
    <row r="18" spans="1:45" s="15" customFormat="1" ht="74.25" customHeight="1">
      <c r="A18" s="42">
        <v>9</v>
      </c>
      <c r="B18" s="52">
        <v>38298</v>
      </c>
      <c r="C18" s="44">
        <v>150000</v>
      </c>
      <c r="D18" s="42">
        <v>91</v>
      </c>
      <c r="E18" s="52">
        <v>38390</v>
      </c>
      <c r="F18" s="42">
        <v>12</v>
      </c>
      <c r="G18" s="42">
        <v>7</v>
      </c>
      <c r="H18" s="51">
        <v>437100</v>
      </c>
      <c r="I18" s="51">
        <v>145510</v>
      </c>
      <c r="J18" s="53">
        <f t="shared" si="0"/>
        <v>300.39172565459415</v>
      </c>
      <c r="K18" s="42" t="s">
        <v>57</v>
      </c>
      <c r="L18" s="54">
        <v>0.011</v>
      </c>
      <c r="M18" s="51">
        <v>149600</v>
      </c>
      <c r="N18" s="51">
        <v>150010</v>
      </c>
      <c r="O18" s="55">
        <f t="shared" si="1"/>
        <v>1200110</v>
      </c>
      <c r="P18" s="56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</row>
    <row r="19" spans="1:45" s="15" customFormat="1" ht="74.25" customHeight="1">
      <c r="A19" s="42">
        <v>10</v>
      </c>
      <c r="B19" s="52">
        <v>38312</v>
      </c>
      <c r="C19" s="44">
        <v>150000</v>
      </c>
      <c r="D19" s="42">
        <v>91</v>
      </c>
      <c r="E19" s="52">
        <v>38403</v>
      </c>
      <c r="F19" s="42">
        <v>5</v>
      </c>
      <c r="G19" s="42">
        <v>3</v>
      </c>
      <c r="H19" s="51">
        <v>281250</v>
      </c>
      <c r="I19" s="51">
        <v>147010</v>
      </c>
      <c r="J19" s="53">
        <f t="shared" si="0"/>
        <v>191.313516087341</v>
      </c>
      <c r="K19" s="42" t="s">
        <v>58</v>
      </c>
      <c r="L19" s="54">
        <v>0.012</v>
      </c>
      <c r="M19" s="51">
        <v>149563</v>
      </c>
      <c r="N19" s="51">
        <v>150010</v>
      </c>
      <c r="O19" s="55">
        <f t="shared" si="1"/>
        <v>1350120</v>
      </c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</row>
    <row r="20" spans="1:45" s="15" customFormat="1" ht="74.25" customHeight="1">
      <c r="A20" s="57">
        <v>11</v>
      </c>
      <c r="B20" s="58">
        <v>38326</v>
      </c>
      <c r="C20" s="44">
        <v>150000</v>
      </c>
      <c r="D20" s="57">
        <v>91</v>
      </c>
      <c r="E20" s="58">
        <v>38418</v>
      </c>
      <c r="F20" s="57">
        <v>4</v>
      </c>
      <c r="G20" s="57">
        <v>4</v>
      </c>
      <c r="H20" s="49">
        <v>122800</v>
      </c>
      <c r="I20" s="49">
        <v>122800</v>
      </c>
      <c r="J20" s="59">
        <f>(H20/I20)*100</f>
        <v>100</v>
      </c>
      <c r="K20" s="57" t="s">
        <v>59</v>
      </c>
      <c r="L20" s="60">
        <v>0.06</v>
      </c>
      <c r="M20" s="49">
        <v>122714</v>
      </c>
      <c r="N20" s="49">
        <v>124550</v>
      </c>
      <c r="O20" s="55">
        <f t="shared" si="1"/>
        <v>1474670</v>
      </c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</row>
    <row r="21" spans="1:45" s="15" customFormat="1" ht="74.25" customHeight="1">
      <c r="A21" s="42">
        <v>12</v>
      </c>
      <c r="B21" s="52">
        <v>38340</v>
      </c>
      <c r="C21" s="51">
        <v>200000</v>
      </c>
      <c r="D21" s="42">
        <v>91</v>
      </c>
      <c r="E21" s="52">
        <v>38432</v>
      </c>
      <c r="F21" s="42">
        <v>12</v>
      </c>
      <c r="G21" s="42">
        <v>12</v>
      </c>
      <c r="H21" s="51">
        <v>282300</v>
      </c>
      <c r="I21" s="51">
        <v>196730</v>
      </c>
      <c r="J21" s="59">
        <f>(H21/I21)*100</f>
        <v>143.49616225283384</v>
      </c>
      <c r="K21" s="42" t="s">
        <v>60</v>
      </c>
      <c r="L21" s="54">
        <v>0.06</v>
      </c>
      <c r="M21" s="51">
        <v>197082</v>
      </c>
      <c r="N21" s="51">
        <v>200030</v>
      </c>
      <c r="O21" s="55">
        <f t="shared" si="1"/>
        <v>1674700</v>
      </c>
      <c r="P21" s="56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</row>
    <row r="22" spans="1:45" s="15" customFormat="1" ht="74.25" customHeight="1">
      <c r="A22" s="42">
        <v>13</v>
      </c>
      <c r="B22" s="52">
        <v>38354</v>
      </c>
      <c r="C22" s="51">
        <v>0</v>
      </c>
      <c r="D22" s="42"/>
      <c r="E22" s="52"/>
      <c r="F22" s="42"/>
      <c r="G22" s="42"/>
      <c r="H22" s="51"/>
      <c r="I22" s="51"/>
      <c r="J22" s="59"/>
      <c r="K22" s="42">
        <v>0</v>
      </c>
      <c r="L22" s="61"/>
      <c r="M22" s="51">
        <v>0</v>
      </c>
      <c r="N22" s="62"/>
      <c r="O22" s="63" t="s">
        <v>77</v>
      </c>
      <c r="P22" s="56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</row>
    <row r="23" spans="1:16" s="15" customFormat="1" ht="74.25" customHeight="1">
      <c r="A23" s="42">
        <v>14</v>
      </c>
      <c r="B23" s="52">
        <v>38368</v>
      </c>
      <c r="C23" s="51">
        <v>100000</v>
      </c>
      <c r="D23" s="42">
        <v>91</v>
      </c>
      <c r="E23" s="52">
        <v>38460</v>
      </c>
      <c r="F23" s="42">
        <v>11</v>
      </c>
      <c r="G23" s="42">
        <v>9</v>
      </c>
      <c r="H23" s="51">
        <v>127000</v>
      </c>
      <c r="I23" s="51">
        <v>97530</v>
      </c>
      <c r="J23" s="59">
        <f aca="true" t="shared" si="2" ref="J23:J32">(H23/I23)*100</f>
        <v>130.2163436891213</v>
      </c>
      <c r="K23" s="42" t="s">
        <v>61</v>
      </c>
      <c r="L23" s="54">
        <v>0.055</v>
      </c>
      <c r="M23" s="51">
        <v>98677</v>
      </c>
      <c r="N23" s="51">
        <v>100030</v>
      </c>
      <c r="O23" s="55">
        <f>O21+N23</f>
        <v>1774730</v>
      </c>
      <c r="P23" s="56"/>
    </row>
    <row r="24" spans="1:16" s="65" customFormat="1" ht="74.25" customHeight="1">
      <c r="A24" s="42">
        <v>15</v>
      </c>
      <c r="B24" s="52">
        <v>38389</v>
      </c>
      <c r="C24" s="51">
        <v>100000</v>
      </c>
      <c r="D24" s="42">
        <v>91</v>
      </c>
      <c r="E24" s="52">
        <v>38481</v>
      </c>
      <c r="F24" s="42">
        <v>11</v>
      </c>
      <c r="G24" s="42">
        <v>7</v>
      </c>
      <c r="H24" s="51">
        <v>137400</v>
      </c>
      <c r="I24" s="51">
        <v>96940</v>
      </c>
      <c r="J24" s="53">
        <f t="shared" si="2"/>
        <v>141.73715700433257</v>
      </c>
      <c r="K24" s="42" t="s">
        <v>62</v>
      </c>
      <c r="L24" s="54">
        <v>0.05</v>
      </c>
      <c r="M24" s="51">
        <v>98808</v>
      </c>
      <c r="N24" s="51">
        <v>100040</v>
      </c>
      <c r="O24" s="55">
        <f t="shared" si="1"/>
        <v>1874770</v>
      </c>
      <c r="P24" s="64"/>
    </row>
    <row r="25" spans="1:16" s="65" customFormat="1" ht="74.25" customHeight="1">
      <c r="A25" s="42">
        <v>16</v>
      </c>
      <c r="B25" s="52">
        <v>38403</v>
      </c>
      <c r="C25" s="51">
        <v>150000</v>
      </c>
      <c r="D25" s="42">
        <v>91</v>
      </c>
      <c r="E25" s="52">
        <v>38495</v>
      </c>
      <c r="F25" s="42">
        <v>10</v>
      </c>
      <c r="G25" s="42">
        <v>4</v>
      </c>
      <c r="H25" s="51">
        <v>253000</v>
      </c>
      <c r="I25" s="51">
        <v>145520</v>
      </c>
      <c r="J25" s="53">
        <v>173.86</v>
      </c>
      <c r="K25" s="42" t="s">
        <v>62</v>
      </c>
      <c r="L25" s="54">
        <v>0.03</v>
      </c>
      <c r="M25" s="51">
        <v>148906</v>
      </c>
      <c r="N25" s="51">
        <v>150020</v>
      </c>
      <c r="O25" s="55">
        <f t="shared" si="1"/>
        <v>2024790</v>
      </c>
      <c r="P25" s="64"/>
    </row>
    <row r="26" spans="1:16" s="65" customFormat="1" ht="74.25" customHeight="1">
      <c r="A26" s="42">
        <v>17</v>
      </c>
      <c r="B26" s="52">
        <v>38417</v>
      </c>
      <c r="C26" s="51">
        <v>200000</v>
      </c>
      <c r="D26" s="42">
        <v>91</v>
      </c>
      <c r="E26" s="52">
        <v>38509</v>
      </c>
      <c r="F26" s="42">
        <v>8</v>
      </c>
      <c r="G26" s="42">
        <v>6</v>
      </c>
      <c r="H26" s="51">
        <v>399500</v>
      </c>
      <c r="I26" s="51">
        <v>197040</v>
      </c>
      <c r="J26" s="53">
        <v>202.75</v>
      </c>
      <c r="K26" s="42" t="s">
        <v>63</v>
      </c>
      <c r="L26" s="54">
        <v>0.03</v>
      </c>
      <c r="M26" s="51">
        <v>198555</v>
      </c>
      <c r="N26" s="51">
        <v>200040</v>
      </c>
      <c r="O26" s="55">
        <f t="shared" si="1"/>
        <v>2224830</v>
      </c>
      <c r="P26" s="64"/>
    </row>
    <row r="27" spans="1:16" s="65" customFormat="1" ht="74.25" customHeight="1">
      <c r="A27" s="42">
        <v>18</v>
      </c>
      <c r="B27" s="52">
        <v>38431</v>
      </c>
      <c r="C27" s="51">
        <v>200000</v>
      </c>
      <c r="D27" s="42">
        <v>91</v>
      </c>
      <c r="E27" s="52">
        <v>38523</v>
      </c>
      <c r="F27" s="42">
        <v>8</v>
      </c>
      <c r="G27" s="42">
        <v>6</v>
      </c>
      <c r="H27" s="51">
        <v>424000</v>
      </c>
      <c r="I27" s="51">
        <v>197040</v>
      </c>
      <c r="J27" s="53">
        <f t="shared" si="2"/>
        <v>215.1847340641494</v>
      </c>
      <c r="K27" s="42" t="s">
        <v>64</v>
      </c>
      <c r="L27" s="54">
        <v>0.03</v>
      </c>
      <c r="M27" s="51">
        <v>198555</v>
      </c>
      <c r="N27" s="51">
        <v>200040</v>
      </c>
      <c r="O27" s="55">
        <f t="shared" si="1"/>
        <v>2424870</v>
      </c>
      <c r="P27" s="64"/>
    </row>
    <row r="28" spans="1:16" s="65" customFormat="1" ht="74.25" customHeight="1">
      <c r="A28" s="42">
        <v>19</v>
      </c>
      <c r="B28" s="52">
        <v>38445</v>
      </c>
      <c r="C28" s="51">
        <v>200000</v>
      </c>
      <c r="D28" s="42">
        <v>91</v>
      </c>
      <c r="E28" s="52">
        <v>38537</v>
      </c>
      <c r="F28" s="42">
        <v>6</v>
      </c>
      <c r="G28" s="42">
        <v>5</v>
      </c>
      <c r="H28" s="51">
        <v>396000</v>
      </c>
      <c r="I28" s="51">
        <v>197020</v>
      </c>
      <c r="J28" s="53">
        <f t="shared" si="2"/>
        <v>200.99482286062326</v>
      </c>
      <c r="K28" s="42" t="s">
        <v>62</v>
      </c>
      <c r="L28" s="54">
        <v>0.03</v>
      </c>
      <c r="M28" s="51">
        <v>198535</v>
      </c>
      <c r="N28" s="51">
        <v>200020</v>
      </c>
      <c r="O28" s="55">
        <f t="shared" si="1"/>
        <v>2624890</v>
      </c>
      <c r="P28" s="64"/>
    </row>
    <row r="29" spans="1:16" s="65" customFormat="1" ht="74.25" customHeight="1">
      <c r="A29" s="42">
        <v>20</v>
      </c>
      <c r="B29" s="52">
        <v>38459</v>
      </c>
      <c r="C29" s="51">
        <v>150000</v>
      </c>
      <c r="D29" s="42">
        <v>91</v>
      </c>
      <c r="E29" s="52">
        <v>38551</v>
      </c>
      <c r="F29" s="42">
        <v>8</v>
      </c>
      <c r="G29" s="42">
        <v>6</v>
      </c>
      <c r="H29" s="51">
        <v>300250</v>
      </c>
      <c r="I29" s="51">
        <v>147540</v>
      </c>
      <c r="J29" s="53">
        <f t="shared" si="2"/>
        <v>203.50413447200756</v>
      </c>
      <c r="K29" s="42" t="s">
        <v>62</v>
      </c>
      <c r="L29" s="54">
        <v>0.03</v>
      </c>
      <c r="M29" s="51">
        <v>148926</v>
      </c>
      <c r="N29" s="51">
        <v>150040</v>
      </c>
      <c r="O29" s="55">
        <f t="shared" si="1"/>
        <v>2774930</v>
      </c>
      <c r="P29" s="66"/>
    </row>
    <row r="30" spans="1:16" s="65" customFormat="1" ht="74.25" customHeight="1">
      <c r="A30" s="42">
        <v>21</v>
      </c>
      <c r="B30" s="52">
        <v>38474</v>
      </c>
      <c r="C30" s="51">
        <v>200000</v>
      </c>
      <c r="D30" s="42">
        <v>91</v>
      </c>
      <c r="E30" s="52">
        <v>38566</v>
      </c>
      <c r="F30" s="42">
        <v>5</v>
      </c>
      <c r="G30" s="42">
        <v>4</v>
      </c>
      <c r="H30" s="51">
        <v>311000</v>
      </c>
      <c r="I30" s="51">
        <v>198030</v>
      </c>
      <c r="J30" s="53">
        <f t="shared" si="2"/>
        <v>157.04691208402767</v>
      </c>
      <c r="K30" s="53" t="s">
        <v>65</v>
      </c>
      <c r="L30" s="54">
        <v>0.03</v>
      </c>
      <c r="M30" s="51">
        <v>198545</v>
      </c>
      <c r="N30" s="51">
        <v>200030</v>
      </c>
      <c r="O30" s="55">
        <f t="shared" si="1"/>
        <v>2974960</v>
      </c>
      <c r="P30" s="66"/>
    </row>
    <row r="31" spans="1:16" s="65" customFormat="1" ht="74.25" customHeight="1">
      <c r="A31" s="42">
        <v>22</v>
      </c>
      <c r="B31" s="52">
        <v>38487</v>
      </c>
      <c r="C31" s="51">
        <v>200000</v>
      </c>
      <c r="D31" s="42">
        <v>91</v>
      </c>
      <c r="E31" s="52">
        <v>38579</v>
      </c>
      <c r="F31" s="42">
        <v>6</v>
      </c>
      <c r="G31" s="42">
        <v>5</v>
      </c>
      <c r="H31" s="51">
        <v>375750</v>
      </c>
      <c r="I31" s="51">
        <v>197020</v>
      </c>
      <c r="J31" s="53">
        <f t="shared" si="2"/>
        <v>190.71667850979597</v>
      </c>
      <c r="K31" s="53" t="s">
        <v>66</v>
      </c>
      <c r="L31" s="54">
        <v>0.04</v>
      </c>
      <c r="M31" s="51">
        <v>198045</v>
      </c>
      <c r="N31" s="51">
        <v>200020</v>
      </c>
      <c r="O31" s="55">
        <f t="shared" si="1"/>
        <v>3174980</v>
      </c>
      <c r="P31" s="66"/>
    </row>
    <row r="32" spans="1:16" s="65" customFormat="1" ht="74.25" customHeight="1">
      <c r="A32" s="42">
        <v>23</v>
      </c>
      <c r="B32" s="52">
        <v>38502</v>
      </c>
      <c r="C32" s="51">
        <v>200000</v>
      </c>
      <c r="D32" s="42">
        <v>91</v>
      </c>
      <c r="E32" s="52">
        <v>38594</v>
      </c>
      <c r="F32" s="42">
        <v>4</v>
      </c>
      <c r="G32" s="42">
        <v>4</v>
      </c>
      <c r="H32" s="51">
        <v>210000</v>
      </c>
      <c r="I32" s="51">
        <v>198500</v>
      </c>
      <c r="J32" s="53">
        <f t="shared" si="2"/>
        <v>105.79345088161209</v>
      </c>
      <c r="K32" s="53" t="s">
        <v>67</v>
      </c>
      <c r="L32" s="54">
        <v>0.06</v>
      </c>
      <c r="M32" s="51">
        <v>197052</v>
      </c>
      <c r="N32" s="51">
        <v>200000</v>
      </c>
      <c r="O32" s="55">
        <f t="shared" si="1"/>
        <v>3374980</v>
      </c>
      <c r="P32" s="66"/>
    </row>
    <row r="33" spans="1:16" s="65" customFormat="1" ht="74.25" customHeight="1">
      <c r="A33" s="42">
        <v>24</v>
      </c>
      <c r="B33" s="52">
        <v>38516</v>
      </c>
      <c r="C33" s="51">
        <v>200000</v>
      </c>
      <c r="D33" s="42">
        <v>91</v>
      </c>
      <c r="E33" s="52">
        <v>38608</v>
      </c>
      <c r="F33" s="42">
        <v>6</v>
      </c>
      <c r="G33" s="42">
        <v>6</v>
      </c>
      <c r="H33" s="51">
        <v>166000</v>
      </c>
      <c r="I33" s="51">
        <v>166000</v>
      </c>
      <c r="J33" s="53">
        <f>(N33/C33)*100</f>
        <v>84</v>
      </c>
      <c r="K33" s="53" t="s">
        <v>68</v>
      </c>
      <c r="L33" s="54">
        <v>0.07</v>
      </c>
      <c r="M33" s="51">
        <v>165118</v>
      </c>
      <c r="N33" s="51">
        <v>168000</v>
      </c>
      <c r="O33" s="55">
        <f t="shared" si="1"/>
        <v>3542980</v>
      </c>
      <c r="P33" s="66"/>
    </row>
    <row r="34" spans="1:15" s="66" customFormat="1" ht="74.25" customHeight="1">
      <c r="A34" s="42">
        <v>25</v>
      </c>
      <c r="B34" s="52">
        <v>38537</v>
      </c>
      <c r="C34" s="51">
        <v>200000</v>
      </c>
      <c r="D34" s="42">
        <v>91</v>
      </c>
      <c r="E34" s="52">
        <v>38629</v>
      </c>
      <c r="F34" s="42">
        <v>5</v>
      </c>
      <c r="G34" s="42">
        <v>5</v>
      </c>
      <c r="H34" s="51">
        <v>177000</v>
      </c>
      <c r="I34" s="51">
        <v>177000</v>
      </c>
      <c r="J34" s="53">
        <f>(N34/C34)*100</f>
        <v>89.5</v>
      </c>
      <c r="K34" s="53" t="s">
        <v>69</v>
      </c>
      <c r="L34" s="54">
        <v>0.099</v>
      </c>
      <c r="M34" s="51">
        <v>174688</v>
      </c>
      <c r="N34" s="51">
        <v>179000</v>
      </c>
      <c r="O34" s="55">
        <f t="shared" si="1"/>
        <v>3721980</v>
      </c>
    </row>
    <row r="35" spans="1:15" s="66" customFormat="1" ht="74.25" customHeight="1">
      <c r="A35" s="42">
        <v>26</v>
      </c>
      <c r="B35" s="52">
        <v>38572</v>
      </c>
      <c r="C35" s="51">
        <v>171000</v>
      </c>
      <c r="D35" s="42">
        <v>91</v>
      </c>
      <c r="E35" s="52">
        <v>38664</v>
      </c>
      <c r="F35" s="42">
        <v>5</v>
      </c>
      <c r="G35" s="42">
        <v>5</v>
      </c>
      <c r="H35" s="51">
        <v>145240</v>
      </c>
      <c r="I35" s="51">
        <v>145240</v>
      </c>
      <c r="J35" s="53">
        <f>(N35/C35)*100</f>
        <v>85.81286549707602</v>
      </c>
      <c r="K35" s="42" t="s">
        <v>70</v>
      </c>
      <c r="L35" s="54">
        <v>0.105</v>
      </c>
      <c r="M35" s="51">
        <v>142997</v>
      </c>
      <c r="N35" s="51">
        <v>146740</v>
      </c>
      <c r="O35" s="55">
        <f t="shared" si="1"/>
        <v>3868720</v>
      </c>
    </row>
    <row r="36" spans="1:15" s="66" customFormat="1" ht="74.25" customHeight="1">
      <c r="A36" s="42">
        <v>27</v>
      </c>
      <c r="B36" s="52">
        <v>38593</v>
      </c>
      <c r="C36" s="51">
        <v>150000</v>
      </c>
      <c r="D36" s="42">
        <v>91</v>
      </c>
      <c r="E36" s="52">
        <v>38685</v>
      </c>
      <c r="F36" s="42">
        <v>4</v>
      </c>
      <c r="G36" s="42">
        <v>4</v>
      </c>
      <c r="H36" s="51">
        <v>158500</v>
      </c>
      <c r="I36" s="51">
        <v>148500</v>
      </c>
      <c r="J36" s="53">
        <f>(N36/C36)*100</f>
        <v>100</v>
      </c>
      <c r="K36" s="42" t="s">
        <v>71</v>
      </c>
      <c r="L36" s="54">
        <v>0.105</v>
      </c>
      <c r="M36" s="51">
        <v>146173</v>
      </c>
      <c r="N36" s="51">
        <v>150000</v>
      </c>
      <c r="O36" s="55">
        <f t="shared" si="1"/>
        <v>4018720</v>
      </c>
    </row>
    <row r="37" spans="1:15" s="66" customFormat="1" ht="74.25" customHeight="1">
      <c r="A37" s="42">
        <v>28</v>
      </c>
      <c r="B37" s="52">
        <v>38607</v>
      </c>
      <c r="C37" s="51">
        <v>200000</v>
      </c>
      <c r="D37" s="42">
        <v>91</v>
      </c>
      <c r="E37" s="52">
        <v>38699</v>
      </c>
      <c r="F37" s="42">
        <v>3</v>
      </c>
      <c r="G37" s="42">
        <v>3</v>
      </c>
      <c r="H37" s="51">
        <v>221000</v>
      </c>
      <c r="I37" s="51">
        <v>199000</v>
      </c>
      <c r="J37" s="53">
        <v>111</v>
      </c>
      <c r="K37" s="42" t="s">
        <v>78</v>
      </c>
      <c r="L37" s="54">
        <v>0.095</v>
      </c>
      <c r="M37" s="51">
        <v>195373</v>
      </c>
      <c r="N37" s="51">
        <v>200000</v>
      </c>
      <c r="O37" s="55">
        <f t="shared" si="1"/>
        <v>4218720</v>
      </c>
    </row>
    <row r="38" spans="1:16" s="65" customFormat="1" ht="74.25" customHeight="1">
      <c r="A38" s="42">
        <v>29</v>
      </c>
      <c r="B38" s="52">
        <v>38621</v>
      </c>
      <c r="C38" s="51">
        <v>150000</v>
      </c>
      <c r="D38" s="42">
        <v>91</v>
      </c>
      <c r="E38" s="52">
        <v>38713</v>
      </c>
      <c r="F38" s="42">
        <v>6</v>
      </c>
      <c r="G38" s="42">
        <v>5</v>
      </c>
      <c r="H38" s="51">
        <v>162000</v>
      </c>
      <c r="I38" s="51">
        <v>148510</v>
      </c>
      <c r="J38" s="53">
        <v>108.99</v>
      </c>
      <c r="K38" s="42" t="s">
        <v>79</v>
      </c>
      <c r="L38" s="54">
        <v>0.095</v>
      </c>
      <c r="M38" s="51">
        <v>146539</v>
      </c>
      <c r="N38" s="51">
        <v>150010</v>
      </c>
      <c r="O38" s="55">
        <f t="shared" si="1"/>
        <v>4368730</v>
      </c>
      <c r="P38" s="66"/>
    </row>
    <row r="39" spans="1:16" s="65" customFormat="1" ht="74.25" customHeight="1">
      <c r="A39" s="42">
        <v>30</v>
      </c>
      <c r="B39" s="52">
        <v>38636</v>
      </c>
      <c r="C39" s="51">
        <v>200000</v>
      </c>
      <c r="D39" s="42">
        <v>91</v>
      </c>
      <c r="E39" s="52">
        <v>38727</v>
      </c>
      <c r="F39" s="42">
        <v>5</v>
      </c>
      <c r="G39" s="42">
        <v>5</v>
      </c>
      <c r="H39" s="51">
        <v>220000</v>
      </c>
      <c r="I39" s="51">
        <v>199030</v>
      </c>
      <c r="J39" s="53">
        <v>110.48</v>
      </c>
      <c r="K39" s="42" t="s">
        <v>81</v>
      </c>
      <c r="L39" s="54">
        <v>0.095</v>
      </c>
      <c r="M39" s="51">
        <v>195402</v>
      </c>
      <c r="N39" s="51">
        <v>200030</v>
      </c>
      <c r="O39" s="55">
        <f t="shared" si="1"/>
        <v>4568760</v>
      </c>
      <c r="P39" s="66"/>
    </row>
    <row r="40" spans="1:15" s="15" customFormat="1" ht="74.25" customHeight="1">
      <c r="A40" s="42">
        <v>31</v>
      </c>
      <c r="B40" s="52">
        <v>38649</v>
      </c>
      <c r="C40" s="51">
        <v>200000</v>
      </c>
      <c r="D40" s="42">
        <v>91</v>
      </c>
      <c r="E40" s="52">
        <v>38741</v>
      </c>
      <c r="F40" s="42">
        <v>7</v>
      </c>
      <c r="G40" s="42">
        <v>7</v>
      </c>
      <c r="H40" s="51">
        <v>197000</v>
      </c>
      <c r="I40" s="51">
        <v>197000</v>
      </c>
      <c r="J40" s="53">
        <v>100</v>
      </c>
      <c r="K40" s="53" t="s">
        <v>82</v>
      </c>
      <c r="L40" s="54">
        <v>0.1</v>
      </c>
      <c r="M40" s="51">
        <v>195135</v>
      </c>
      <c r="N40" s="51">
        <v>200000</v>
      </c>
      <c r="O40" s="55">
        <f t="shared" si="1"/>
        <v>4768760</v>
      </c>
    </row>
    <row r="41" spans="1:15" s="15" customFormat="1" ht="74.25" customHeight="1">
      <c r="A41" s="57">
        <v>32</v>
      </c>
      <c r="B41" s="58">
        <v>38663</v>
      </c>
      <c r="C41" s="49">
        <v>200000</v>
      </c>
      <c r="D41" s="57">
        <v>91</v>
      </c>
      <c r="E41" s="58">
        <v>38755</v>
      </c>
      <c r="F41" s="57">
        <v>6</v>
      </c>
      <c r="G41" s="57">
        <v>6</v>
      </c>
      <c r="H41" s="49">
        <v>209500</v>
      </c>
      <c r="I41" s="49">
        <v>197500</v>
      </c>
      <c r="J41" s="59">
        <v>106.66</v>
      </c>
      <c r="K41" s="59" t="s">
        <v>83</v>
      </c>
      <c r="L41" s="60">
        <v>0.095</v>
      </c>
      <c r="M41" s="49">
        <v>195373</v>
      </c>
      <c r="N41" s="49">
        <v>200000</v>
      </c>
      <c r="O41" s="55">
        <f t="shared" si="1"/>
        <v>4968760</v>
      </c>
    </row>
    <row r="42" spans="1:15" s="15" customFormat="1" ht="74.25" customHeight="1">
      <c r="A42" s="42">
        <v>33</v>
      </c>
      <c r="B42" s="52">
        <v>38677</v>
      </c>
      <c r="C42" s="49">
        <v>200000</v>
      </c>
      <c r="D42" s="42">
        <v>91</v>
      </c>
      <c r="E42" s="52">
        <v>38769</v>
      </c>
      <c r="F42" s="42">
        <v>5</v>
      </c>
      <c r="G42" s="42">
        <v>5</v>
      </c>
      <c r="H42" s="51">
        <v>239000</v>
      </c>
      <c r="I42" s="51">
        <v>198010</v>
      </c>
      <c r="J42" s="53">
        <v>120.49</v>
      </c>
      <c r="K42" s="53" t="s">
        <v>82</v>
      </c>
      <c r="L42" s="54">
        <v>0.096</v>
      </c>
      <c r="M42" s="51">
        <v>195335</v>
      </c>
      <c r="N42" s="51">
        <v>200010</v>
      </c>
      <c r="O42" s="55">
        <f t="shared" si="1"/>
        <v>5168770</v>
      </c>
    </row>
    <row r="43" spans="1:15" s="15" customFormat="1" ht="74.25" customHeight="1">
      <c r="A43" s="42">
        <v>34</v>
      </c>
      <c r="B43" s="52">
        <v>38691</v>
      </c>
      <c r="C43" s="49">
        <v>200000</v>
      </c>
      <c r="D43" s="42">
        <v>91</v>
      </c>
      <c r="E43" s="52">
        <v>38783</v>
      </c>
      <c r="F43" s="42">
        <v>7</v>
      </c>
      <c r="G43" s="42">
        <v>6</v>
      </c>
      <c r="H43" s="51">
        <v>241490</v>
      </c>
      <c r="I43" s="51">
        <v>196780</v>
      </c>
      <c r="J43" s="53">
        <v>122.35</v>
      </c>
      <c r="K43" s="53" t="s">
        <v>84</v>
      </c>
      <c r="L43" s="54">
        <v>0.09</v>
      </c>
      <c r="M43" s="51">
        <v>195640</v>
      </c>
      <c r="N43" s="51">
        <v>200030</v>
      </c>
      <c r="O43" s="55">
        <f t="shared" si="1"/>
        <v>5368800</v>
      </c>
    </row>
    <row r="44" spans="1:15" s="72" customFormat="1" ht="74.25" customHeight="1">
      <c r="A44" s="67">
        <v>35</v>
      </c>
      <c r="B44" s="68">
        <v>38705</v>
      </c>
      <c r="C44" s="51">
        <v>200000</v>
      </c>
      <c r="D44" s="67">
        <v>91</v>
      </c>
      <c r="E44" s="68">
        <v>38797</v>
      </c>
      <c r="F44" s="67">
        <v>10</v>
      </c>
      <c r="G44" s="67">
        <v>6</v>
      </c>
      <c r="H44" s="69">
        <v>289500</v>
      </c>
      <c r="I44" s="69">
        <v>196500</v>
      </c>
      <c r="J44" s="70">
        <v>146.5</v>
      </c>
      <c r="K44" s="70" t="s">
        <v>84</v>
      </c>
      <c r="L44" s="71">
        <v>0.087</v>
      </c>
      <c r="M44" s="69">
        <v>195754</v>
      </c>
      <c r="N44" s="69">
        <v>200000</v>
      </c>
      <c r="O44" s="55">
        <f t="shared" si="1"/>
        <v>5568800</v>
      </c>
    </row>
    <row r="45" spans="1:16" s="27" customFormat="1" ht="74.25" customHeight="1" thickBot="1">
      <c r="A45" s="73"/>
      <c r="B45" s="74"/>
      <c r="C45" s="75"/>
      <c r="D45" s="73"/>
      <c r="E45" s="74"/>
      <c r="F45" s="73"/>
      <c r="G45" s="73"/>
      <c r="H45" s="75"/>
      <c r="I45" s="75"/>
      <c r="J45" s="76"/>
      <c r="K45" s="76"/>
      <c r="L45" s="77"/>
      <c r="M45" s="77"/>
      <c r="N45" s="75"/>
      <c r="O45" s="78"/>
      <c r="P45" s="56"/>
    </row>
    <row r="46" spans="1:104" s="15" customFormat="1" ht="74.25" customHeight="1">
      <c r="A46" s="28" t="s">
        <v>48</v>
      </c>
      <c r="B46" s="29" t="s">
        <v>32</v>
      </c>
      <c r="C46" s="28" t="s">
        <v>46</v>
      </c>
      <c r="D46" s="28" t="s">
        <v>30</v>
      </c>
      <c r="E46" s="29" t="s">
        <v>32</v>
      </c>
      <c r="F46" s="28" t="s">
        <v>80</v>
      </c>
      <c r="G46" s="28" t="s">
        <v>24</v>
      </c>
      <c r="H46" s="28" t="s">
        <v>33</v>
      </c>
      <c r="I46" s="28" t="s">
        <v>41</v>
      </c>
      <c r="J46" s="30" t="s">
        <v>34</v>
      </c>
      <c r="K46" s="28" t="s">
        <v>36</v>
      </c>
      <c r="L46" s="79" t="s">
        <v>45</v>
      </c>
      <c r="M46" s="25" t="s">
        <v>109</v>
      </c>
      <c r="N46" s="26" t="s">
        <v>37</v>
      </c>
      <c r="O46" s="26" t="s">
        <v>72</v>
      </c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</row>
    <row r="47" spans="1:16" s="15" customFormat="1" ht="74.25" customHeight="1">
      <c r="A47" s="28" t="s">
        <v>47</v>
      </c>
      <c r="B47" s="29" t="s">
        <v>25</v>
      </c>
      <c r="C47" s="28" t="s">
        <v>17</v>
      </c>
      <c r="D47" s="28" t="s">
        <v>31</v>
      </c>
      <c r="E47" s="29" t="s">
        <v>18</v>
      </c>
      <c r="F47" s="28" t="s">
        <v>27</v>
      </c>
      <c r="G47" s="28" t="s">
        <v>27</v>
      </c>
      <c r="H47" s="28" t="s">
        <v>54</v>
      </c>
      <c r="I47" s="28" t="s">
        <v>19</v>
      </c>
      <c r="J47" s="30" t="s">
        <v>35</v>
      </c>
      <c r="K47" s="28" t="s">
        <v>19</v>
      </c>
      <c r="L47" s="79" t="s">
        <v>20</v>
      </c>
      <c r="M47" s="31" t="s">
        <v>110</v>
      </c>
      <c r="N47" s="32" t="s">
        <v>38</v>
      </c>
      <c r="O47" s="32" t="s">
        <v>73</v>
      </c>
      <c r="P47" s="27"/>
    </row>
    <row r="48" spans="1:16" s="15" customFormat="1" ht="74.25" customHeight="1">
      <c r="A48" s="34"/>
      <c r="B48" s="29"/>
      <c r="C48" s="28"/>
      <c r="D48" s="28"/>
      <c r="E48" s="29"/>
      <c r="F48" s="28"/>
      <c r="G48" s="28" t="s">
        <v>26</v>
      </c>
      <c r="H48" s="28"/>
      <c r="I48" s="28" t="s">
        <v>40</v>
      </c>
      <c r="J48" s="30"/>
      <c r="K48" s="28"/>
      <c r="L48" s="79"/>
      <c r="M48" s="31"/>
      <c r="N48" s="32"/>
      <c r="O48" s="32"/>
      <c r="P48" s="27"/>
    </row>
    <row r="49" spans="1:16" s="15" customFormat="1" ht="74.25" customHeight="1">
      <c r="A49" s="28" t="s">
        <v>0</v>
      </c>
      <c r="B49" s="29" t="s">
        <v>2</v>
      </c>
      <c r="C49" s="28" t="s">
        <v>15</v>
      </c>
      <c r="D49" s="28" t="s">
        <v>3</v>
      </c>
      <c r="E49" s="29" t="s">
        <v>4</v>
      </c>
      <c r="F49" s="28" t="s">
        <v>23</v>
      </c>
      <c r="G49" s="28" t="s">
        <v>7</v>
      </c>
      <c r="H49" s="28" t="s">
        <v>8</v>
      </c>
      <c r="I49" s="28" t="s">
        <v>10</v>
      </c>
      <c r="J49" s="30" t="s">
        <v>11</v>
      </c>
      <c r="K49" s="28" t="s">
        <v>96</v>
      </c>
      <c r="L49" s="79" t="s">
        <v>22</v>
      </c>
      <c r="M49" s="31" t="s">
        <v>111</v>
      </c>
      <c r="N49" s="32" t="s">
        <v>15</v>
      </c>
      <c r="O49" s="32" t="s">
        <v>74</v>
      </c>
      <c r="P49" s="27"/>
    </row>
    <row r="50" spans="1:16" s="15" customFormat="1" ht="74.25" customHeight="1">
      <c r="A50" s="28" t="s">
        <v>1</v>
      </c>
      <c r="B50" s="29" t="s">
        <v>1</v>
      </c>
      <c r="C50" s="28" t="s">
        <v>29</v>
      </c>
      <c r="D50" s="28" t="s">
        <v>21</v>
      </c>
      <c r="E50" s="29" t="s">
        <v>5</v>
      </c>
      <c r="F50" s="28" t="s">
        <v>53</v>
      </c>
      <c r="G50" s="28" t="s">
        <v>6</v>
      </c>
      <c r="H50" s="28" t="s">
        <v>53</v>
      </c>
      <c r="I50" s="28" t="s">
        <v>53</v>
      </c>
      <c r="J50" s="30" t="s">
        <v>12</v>
      </c>
      <c r="K50" s="28" t="s">
        <v>13</v>
      </c>
      <c r="L50" s="79" t="s">
        <v>14</v>
      </c>
      <c r="M50" s="31" t="s">
        <v>112</v>
      </c>
      <c r="N50" s="32" t="s">
        <v>16</v>
      </c>
      <c r="O50" s="32" t="s">
        <v>75</v>
      </c>
      <c r="P50" s="27"/>
    </row>
    <row r="51" spans="1:16" s="15" customFormat="1" ht="74.25" customHeight="1" thickBot="1">
      <c r="A51" s="35"/>
      <c r="B51" s="36"/>
      <c r="C51" s="35"/>
      <c r="D51" s="37" t="s">
        <v>50</v>
      </c>
      <c r="E51" s="38"/>
      <c r="F51" s="37" t="s">
        <v>6</v>
      </c>
      <c r="G51" s="37"/>
      <c r="H51" s="37" t="s">
        <v>9</v>
      </c>
      <c r="I51" s="37" t="s">
        <v>39</v>
      </c>
      <c r="J51" s="39" t="s">
        <v>51</v>
      </c>
      <c r="K51" s="37"/>
      <c r="L51" s="80"/>
      <c r="M51" s="40"/>
      <c r="N51" s="41"/>
      <c r="O51" s="32" t="s">
        <v>76</v>
      </c>
      <c r="P51" s="27"/>
    </row>
    <row r="52" spans="1:15" s="87" customFormat="1" ht="74.25" customHeight="1">
      <c r="A52" s="81">
        <v>36</v>
      </c>
      <c r="B52" s="82">
        <v>38733</v>
      </c>
      <c r="C52" s="48">
        <v>200000</v>
      </c>
      <c r="D52" s="81">
        <v>91</v>
      </c>
      <c r="E52" s="82">
        <v>38825</v>
      </c>
      <c r="F52" s="81">
        <v>7</v>
      </c>
      <c r="G52" s="81">
        <v>6</v>
      </c>
      <c r="H52" s="48">
        <v>243000</v>
      </c>
      <c r="I52" s="48">
        <v>197520</v>
      </c>
      <c r="J52" s="83">
        <v>122.74</v>
      </c>
      <c r="K52" s="83" t="s">
        <v>87</v>
      </c>
      <c r="L52" s="84">
        <v>0.087</v>
      </c>
      <c r="M52" s="85">
        <v>195774</v>
      </c>
      <c r="N52" s="86">
        <v>200020</v>
      </c>
      <c r="O52" s="44">
        <f>+O44+N52</f>
        <v>5768820</v>
      </c>
    </row>
    <row r="53" spans="1:15" s="87" customFormat="1" ht="74.25" customHeight="1">
      <c r="A53" s="81">
        <v>37</v>
      </c>
      <c r="B53" s="82">
        <v>38768</v>
      </c>
      <c r="C53" s="48">
        <v>200000</v>
      </c>
      <c r="D53" s="81">
        <v>91</v>
      </c>
      <c r="E53" s="82">
        <v>38860</v>
      </c>
      <c r="F53" s="81">
        <v>6</v>
      </c>
      <c r="G53" s="81">
        <v>6</v>
      </c>
      <c r="H53" s="48">
        <v>230500</v>
      </c>
      <c r="I53" s="48">
        <v>197510</v>
      </c>
      <c r="J53" s="83">
        <v>116.49</v>
      </c>
      <c r="K53" s="83" t="s">
        <v>85</v>
      </c>
      <c r="L53" s="84">
        <v>0.087</v>
      </c>
      <c r="M53" s="48">
        <v>195764</v>
      </c>
      <c r="N53" s="88">
        <v>200010</v>
      </c>
      <c r="O53" s="44">
        <f t="shared" si="1"/>
        <v>5968830</v>
      </c>
    </row>
    <row r="54" spans="1:15" s="15" customFormat="1" ht="74.25" customHeight="1">
      <c r="A54" s="57">
        <v>38</v>
      </c>
      <c r="B54" s="58">
        <v>38803</v>
      </c>
      <c r="C54" s="48">
        <v>200000</v>
      </c>
      <c r="D54" s="57">
        <v>91</v>
      </c>
      <c r="E54" s="58">
        <v>38895</v>
      </c>
      <c r="F54" s="57">
        <v>8</v>
      </c>
      <c r="G54" s="57">
        <v>7</v>
      </c>
      <c r="H54" s="49">
        <v>231000</v>
      </c>
      <c r="I54" s="49">
        <v>197500</v>
      </c>
      <c r="J54" s="59">
        <v>116.75</v>
      </c>
      <c r="K54" s="59" t="s">
        <v>86</v>
      </c>
      <c r="L54" s="60">
        <v>0.084</v>
      </c>
      <c r="M54" s="51">
        <v>195897</v>
      </c>
      <c r="N54" s="89">
        <v>200000</v>
      </c>
      <c r="O54" s="44">
        <f t="shared" si="1"/>
        <v>6168830</v>
      </c>
    </row>
    <row r="55" spans="1:15" s="27" customFormat="1" ht="74.25" customHeight="1">
      <c r="A55" s="42">
        <v>39</v>
      </c>
      <c r="B55" s="52">
        <v>38845</v>
      </c>
      <c r="C55" s="48">
        <v>200000</v>
      </c>
      <c r="D55" s="42">
        <v>91</v>
      </c>
      <c r="E55" s="52">
        <v>38937</v>
      </c>
      <c r="F55" s="42">
        <v>7</v>
      </c>
      <c r="G55" s="42">
        <v>5</v>
      </c>
      <c r="H55" s="51">
        <v>255500</v>
      </c>
      <c r="I55" s="51">
        <v>197500</v>
      </c>
      <c r="J55" s="53">
        <v>129</v>
      </c>
      <c r="K55" s="53" t="s">
        <v>89</v>
      </c>
      <c r="L55" s="54">
        <v>0.084</v>
      </c>
      <c r="M55" s="51">
        <v>195897</v>
      </c>
      <c r="N55" s="90">
        <v>200000</v>
      </c>
      <c r="O55" s="44">
        <f t="shared" si="1"/>
        <v>6368830</v>
      </c>
    </row>
    <row r="56" spans="1:15" s="66" customFormat="1" ht="74.25" customHeight="1">
      <c r="A56" s="81">
        <v>40</v>
      </c>
      <c r="B56" s="52">
        <v>38915</v>
      </c>
      <c r="C56" s="51">
        <v>100000</v>
      </c>
      <c r="D56" s="42">
        <v>91</v>
      </c>
      <c r="E56" s="52">
        <v>39007</v>
      </c>
      <c r="F56" s="42">
        <v>9</v>
      </c>
      <c r="G56" s="42">
        <v>6</v>
      </c>
      <c r="H56" s="51">
        <v>250500</v>
      </c>
      <c r="I56" s="51">
        <v>97520</v>
      </c>
      <c r="J56" s="53">
        <v>252.95</v>
      </c>
      <c r="K56" s="42" t="s">
        <v>90</v>
      </c>
      <c r="L56" s="54">
        <v>0.08</v>
      </c>
      <c r="M56" s="51">
        <v>98064</v>
      </c>
      <c r="N56" s="90">
        <v>100020</v>
      </c>
      <c r="O56" s="44">
        <f t="shared" si="1"/>
        <v>6468850</v>
      </c>
    </row>
    <row r="57" spans="1:15" s="66" customFormat="1" ht="74.25" customHeight="1">
      <c r="A57" s="91">
        <v>41</v>
      </c>
      <c r="B57" s="92">
        <v>38929</v>
      </c>
      <c r="C57" s="51">
        <v>100000</v>
      </c>
      <c r="D57" s="93">
        <v>91</v>
      </c>
      <c r="E57" s="92">
        <v>39021</v>
      </c>
      <c r="F57" s="93">
        <v>5</v>
      </c>
      <c r="G57" s="93">
        <v>2</v>
      </c>
      <c r="H57" s="94">
        <v>123000</v>
      </c>
      <c r="I57" s="94">
        <v>99010</v>
      </c>
      <c r="J57" s="95">
        <v>124.23</v>
      </c>
      <c r="K57" s="42" t="s">
        <v>91</v>
      </c>
      <c r="L57" s="54">
        <v>0.08</v>
      </c>
      <c r="M57" s="51">
        <v>98054</v>
      </c>
      <c r="N57" s="90">
        <v>100010</v>
      </c>
      <c r="O57" s="44">
        <f t="shared" si="1"/>
        <v>6568860</v>
      </c>
    </row>
    <row r="58" spans="1:162" s="42" customFormat="1" ht="74.25" customHeight="1">
      <c r="A58" s="81">
        <v>42</v>
      </c>
      <c r="B58" s="52">
        <v>38943</v>
      </c>
      <c r="C58" s="51">
        <v>100000</v>
      </c>
      <c r="D58" s="42">
        <v>91</v>
      </c>
      <c r="E58" s="52">
        <v>39035</v>
      </c>
      <c r="F58" s="42">
        <v>6</v>
      </c>
      <c r="G58" s="42">
        <v>4</v>
      </c>
      <c r="H58" s="51">
        <v>111200</v>
      </c>
      <c r="I58" s="51">
        <v>98010</v>
      </c>
      <c r="J58" s="53">
        <v>113.19</v>
      </c>
      <c r="K58" s="42" t="s">
        <v>92</v>
      </c>
      <c r="L58" s="54">
        <v>0.08</v>
      </c>
      <c r="M58" s="51">
        <v>98054</v>
      </c>
      <c r="N58" s="90">
        <v>100010</v>
      </c>
      <c r="O58" s="44">
        <f t="shared" si="1"/>
        <v>6668870</v>
      </c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</row>
    <row r="59" spans="1:162" s="42" customFormat="1" ht="74.25" customHeight="1">
      <c r="A59" s="81">
        <v>43</v>
      </c>
      <c r="B59" s="52">
        <v>38957</v>
      </c>
      <c r="C59" s="51">
        <v>100000</v>
      </c>
      <c r="D59" s="42">
        <v>91</v>
      </c>
      <c r="E59" s="52">
        <v>39049</v>
      </c>
      <c r="F59" s="42">
        <v>5</v>
      </c>
      <c r="G59" s="42">
        <v>3</v>
      </c>
      <c r="H59" s="51">
        <v>109500</v>
      </c>
      <c r="I59" s="51">
        <v>98980</v>
      </c>
      <c r="J59" s="53">
        <v>110.52</v>
      </c>
      <c r="K59" s="42" t="s">
        <v>93</v>
      </c>
      <c r="L59" s="54">
        <v>0.09</v>
      </c>
      <c r="M59" s="51">
        <v>97805</v>
      </c>
      <c r="N59" s="90">
        <v>100000</v>
      </c>
      <c r="O59" s="44">
        <f t="shared" si="1"/>
        <v>6768870</v>
      </c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</row>
    <row r="60" spans="1:162" s="42" customFormat="1" ht="74.25" customHeight="1">
      <c r="A60" s="81">
        <v>44</v>
      </c>
      <c r="B60" s="52">
        <v>38971</v>
      </c>
      <c r="C60" s="51">
        <v>100000</v>
      </c>
      <c r="D60" s="42">
        <v>91</v>
      </c>
      <c r="E60" s="52">
        <v>39063</v>
      </c>
      <c r="F60" s="42">
        <v>3</v>
      </c>
      <c r="G60" s="42">
        <v>2</v>
      </c>
      <c r="H60" s="51">
        <v>101000</v>
      </c>
      <c r="I60" s="51">
        <v>99000</v>
      </c>
      <c r="J60" s="53">
        <v>102</v>
      </c>
      <c r="K60" s="42" t="s">
        <v>94</v>
      </c>
      <c r="L60" s="54">
        <v>0.09</v>
      </c>
      <c r="M60" s="51">
        <v>97805</v>
      </c>
      <c r="N60" s="90">
        <v>100000</v>
      </c>
      <c r="O60" s="44">
        <f t="shared" si="1"/>
        <v>6868870</v>
      </c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</row>
    <row r="61" spans="1:162" s="42" customFormat="1" ht="74.25" customHeight="1">
      <c r="A61" s="81">
        <v>45</v>
      </c>
      <c r="B61" s="52">
        <v>38985</v>
      </c>
      <c r="C61" s="51">
        <v>100000</v>
      </c>
      <c r="D61" s="42">
        <v>91</v>
      </c>
      <c r="E61" s="52">
        <v>39077</v>
      </c>
      <c r="F61" s="42">
        <v>2</v>
      </c>
      <c r="G61" s="42">
        <v>2</v>
      </c>
      <c r="H61" s="51">
        <v>99000</v>
      </c>
      <c r="I61" s="51">
        <v>99000</v>
      </c>
      <c r="J61" s="53">
        <v>100</v>
      </c>
      <c r="K61" s="42" t="s">
        <v>97</v>
      </c>
      <c r="L61" s="54">
        <v>0.09</v>
      </c>
      <c r="M61" s="51">
        <v>97805</v>
      </c>
      <c r="N61" s="90">
        <v>100000</v>
      </c>
      <c r="O61" s="44">
        <f t="shared" si="1"/>
        <v>6968870</v>
      </c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</row>
    <row r="62" spans="1:162" s="42" customFormat="1" ht="74.25" customHeight="1">
      <c r="A62" s="81">
        <v>46</v>
      </c>
      <c r="B62" s="52">
        <v>39006</v>
      </c>
      <c r="C62" s="51">
        <v>100000</v>
      </c>
      <c r="D62" s="42">
        <v>91</v>
      </c>
      <c r="E62" s="52">
        <f aca="true" t="shared" si="3" ref="E62:E74">B62+92</f>
        <v>39098</v>
      </c>
      <c r="F62" s="42">
        <v>2</v>
      </c>
      <c r="G62" s="42">
        <v>2</v>
      </c>
      <c r="H62" s="51">
        <v>100000</v>
      </c>
      <c r="I62" s="51">
        <v>100000</v>
      </c>
      <c r="J62" s="53">
        <v>100</v>
      </c>
      <c r="K62" s="42" t="s">
        <v>97</v>
      </c>
      <c r="L62" s="54">
        <v>0.09</v>
      </c>
      <c r="M62" s="51">
        <v>98783</v>
      </c>
      <c r="N62" s="90">
        <v>101000</v>
      </c>
      <c r="O62" s="44">
        <f t="shared" si="1"/>
        <v>7069870</v>
      </c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</row>
    <row r="63" spans="1:162" s="42" customFormat="1" ht="74.25" customHeight="1">
      <c r="A63" s="81">
        <v>47</v>
      </c>
      <c r="B63" s="52">
        <v>39020</v>
      </c>
      <c r="C63" s="51">
        <v>100000</v>
      </c>
      <c r="D63" s="42">
        <v>91</v>
      </c>
      <c r="E63" s="52">
        <f t="shared" si="3"/>
        <v>39112</v>
      </c>
      <c r="F63" s="42">
        <v>2</v>
      </c>
      <c r="G63" s="42">
        <v>2</v>
      </c>
      <c r="H63" s="51">
        <v>100000</v>
      </c>
      <c r="I63" s="51">
        <v>100000</v>
      </c>
      <c r="J63" s="53">
        <v>101</v>
      </c>
      <c r="K63" s="42" t="s">
        <v>97</v>
      </c>
      <c r="L63" s="54">
        <v>0.09</v>
      </c>
      <c r="M63" s="51">
        <v>97805</v>
      </c>
      <c r="N63" s="90">
        <v>100000</v>
      </c>
      <c r="O63" s="44">
        <f t="shared" si="1"/>
        <v>7169870</v>
      </c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</row>
    <row r="64" spans="1:162" s="66" customFormat="1" ht="74.25" customHeight="1">
      <c r="A64" s="81">
        <v>48</v>
      </c>
      <c r="B64" s="52">
        <v>39034</v>
      </c>
      <c r="C64" s="51">
        <v>0</v>
      </c>
      <c r="D64" s="42">
        <v>91</v>
      </c>
      <c r="E64" s="52">
        <f t="shared" si="3"/>
        <v>39126</v>
      </c>
      <c r="F64" s="42" t="s">
        <v>77</v>
      </c>
      <c r="G64" s="42"/>
      <c r="H64" s="42" t="s">
        <v>77</v>
      </c>
      <c r="I64" s="96"/>
      <c r="J64" s="53"/>
      <c r="K64" s="42"/>
      <c r="L64" s="54"/>
      <c r="M64" s="51">
        <v>0</v>
      </c>
      <c r="N64" s="90">
        <v>0</v>
      </c>
      <c r="O64" s="44">
        <f t="shared" si="1"/>
        <v>7169870</v>
      </c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</row>
    <row r="65" spans="1:162" s="66" customFormat="1" ht="74.25" customHeight="1">
      <c r="A65" s="97">
        <v>49</v>
      </c>
      <c r="B65" s="58">
        <v>39062</v>
      </c>
      <c r="C65" s="49">
        <v>0</v>
      </c>
      <c r="D65" s="57">
        <v>91</v>
      </c>
      <c r="E65" s="52">
        <f t="shared" si="3"/>
        <v>39154</v>
      </c>
      <c r="F65" s="42" t="s">
        <v>77</v>
      </c>
      <c r="G65" s="57"/>
      <c r="H65" s="98"/>
      <c r="I65" s="42" t="s">
        <v>77</v>
      </c>
      <c r="J65" s="59"/>
      <c r="K65" s="57"/>
      <c r="L65" s="60"/>
      <c r="M65" s="49">
        <v>0</v>
      </c>
      <c r="N65" s="89">
        <v>0</v>
      </c>
      <c r="O65" s="44">
        <f t="shared" si="1"/>
        <v>7169870</v>
      </c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</row>
    <row r="66" spans="1:162" s="42" customFormat="1" ht="74.25" customHeight="1">
      <c r="A66" s="42">
        <v>50</v>
      </c>
      <c r="B66" s="82">
        <v>39076</v>
      </c>
      <c r="C66" s="51">
        <v>100000</v>
      </c>
      <c r="D66" s="61">
        <v>91</v>
      </c>
      <c r="E66" s="52">
        <f t="shared" si="3"/>
        <v>39168</v>
      </c>
      <c r="F66" s="61">
        <v>1</v>
      </c>
      <c r="G66" s="61">
        <v>1</v>
      </c>
      <c r="H66" s="51">
        <v>50000</v>
      </c>
      <c r="I66" s="51">
        <v>50000</v>
      </c>
      <c r="J66" s="53">
        <v>50.5</v>
      </c>
      <c r="K66" s="53" t="s">
        <v>98</v>
      </c>
      <c r="L66" s="54">
        <v>0.16</v>
      </c>
      <c r="M66" s="51">
        <v>48563</v>
      </c>
      <c r="N66" s="90">
        <v>50500</v>
      </c>
      <c r="O66" s="44">
        <f t="shared" si="1"/>
        <v>7220370</v>
      </c>
      <c r="P66" s="78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</row>
    <row r="67" spans="1:162" s="42" customFormat="1" ht="74.25" customHeight="1">
      <c r="A67" s="42">
        <v>51</v>
      </c>
      <c r="B67" s="82">
        <v>39090</v>
      </c>
      <c r="C67" s="51">
        <v>0</v>
      </c>
      <c r="D67" s="61"/>
      <c r="E67" s="52">
        <f t="shared" si="3"/>
        <v>39182</v>
      </c>
      <c r="F67" s="42" t="s">
        <v>77</v>
      </c>
      <c r="H67" s="42" t="s">
        <v>77</v>
      </c>
      <c r="J67" s="96"/>
      <c r="K67" s="42" t="s">
        <v>77</v>
      </c>
      <c r="L67" s="54"/>
      <c r="M67" s="51">
        <v>0</v>
      </c>
      <c r="N67" s="90">
        <v>0</v>
      </c>
      <c r="O67" s="44">
        <f t="shared" si="1"/>
        <v>7220370</v>
      </c>
      <c r="P67" s="99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</row>
    <row r="68" spans="1:162" s="42" customFormat="1" ht="74.25" customHeight="1">
      <c r="A68" s="42">
        <v>52</v>
      </c>
      <c r="B68" s="82">
        <v>39104</v>
      </c>
      <c r="C68" s="51">
        <v>150000</v>
      </c>
      <c r="D68" s="61">
        <v>91</v>
      </c>
      <c r="E68" s="52">
        <f t="shared" si="3"/>
        <v>39196</v>
      </c>
      <c r="F68" s="42">
        <v>2</v>
      </c>
      <c r="G68" s="42">
        <v>2</v>
      </c>
      <c r="H68" s="51">
        <v>150000</v>
      </c>
      <c r="I68" s="51">
        <v>149000</v>
      </c>
      <c r="J68" s="53">
        <v>100.67</v>
      </c>
      <c r="K68" s="53" t="s">
        <v>99</v>
      </c>
      <c r="L68" s="54">
        <v>0.21</v>
      </c>
      <c r="M68" s="51">
        <v>142537</v>
      </c>
      <c r="N68" s="90">
        <v>150000</v>
      </c>
      <c r="O68" s="44">
        <f t="shared" si="1"/>
        <v>7370370</v>
      </c>
      <c r="P68" s="99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</row>
    <row r="69" spans="1:162" s="42" customFormat="1" ht="74.25" customHeight="1">
      <c r="A69" s="42">
        <v>53</v>
      </c>
      <c r="B69" s="82">
        <v>39118</v>
      </c>
      <c r="C69" s="51">
        <v>150000</v>
      </c>
      <c r="D69" s="61">
        <v>91</v>
      </c>
      <c r="E69" s="52">
        <f t="shared" si="3"/>
        <v>39210</v>
      </c>
      <c r="F69" s="42">
        <v>4</v>
      </c>
      <c r="G69" s="42">
        <v>4</v>
      </c>
      <c r="H69" s="51">
        <v>227000</v>
      </c>
      <c r="I69" s="51">
        <v>148510</v>
      </c>
      <c r="J69" s="53">
        <v>152.32</v>
      </c>
      <c r="K69" s="53" t="s">
        <v>100</v>
      </c>
      <c r="L69" s="54">
        <v>0.21</v>
      </c>
      <c r="M69" s="51">
        <v>142547</v>
      </c>
      <c r="N69" s="90">
        <v>150010</v>
      </c>
      <c r="O69" s="44">
        <f t="shared" si="1"/>
        <v>7520380</v>
      </c>
      <c r="P69" s="99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</row>
    <row r="70" spans="1:96" s="42" customFormat="1" ht="74.25" customHeight="1">
      <c r="A70" s="42">
        <v>54</v>
      </c>
      <c r="B70" s="82">
        <v>39132</v>
      </c>
      <c r="C70" s="51">
        <v>150000</v>
      </c>
      <c r="D70" s="61">
        <v>91</v>
      </c>
      <c r="E70" s="52">
        <f t="shared" si="3"/>
        <v>39224</v>
      </c>
      <c r="F70" s="42">
        <v>3</v>
      </c>
      <c r="G70" s="42">
        <v>3</v>
      </c>
      <c r="H70" s="51">
        <v>225000</v>
      </c>
      <c r="I70" s="51">
        <v>149010</v>
      </c>
      <c r="J70" s="53">
        <v>150.66</v>
      </c>
      <c r="K70" s="53" t="s">
        <v>99</v>
      </c>
      <c r="L70" s="54">
        <v>0.21</v>
      </c>
      <c r="M70" s="51">
        <v>142547</v>
      </c>
      <c r="N70" s="90">
        <v>150010</v>
      </c>
      <c r="O70" s="44">
        <f aca="true" t="shared" si="4" ref="O70:O102">+O69+N70</f>
        <v>7670390</v>
      </c>
      <c r="P70" s="99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100"/>
    </row>
    <row r="71" spans="1:162" s="42" customFormat="1" ht="74.25" customHeight="1">
      <c r="A71" s="42">
        <v>55</v>
      </c>
      <c r="B71" s="82">
        <v>39146</v>
      </c>
      <c r="C71" s="51">
        <v>150000</v>
      </c>
      <c r="D71" s="61"/>
      <c r="E71" s="52">
        <f t="shared" si="3"/>
        <v>39238</v>
      </c>
      <c r="F71" s="221" t="s">
        <v>77</v>
      </c>
      <c r="G71" s="222"/>
      <c r="H71" s="222"/>
      <c r="I71" s="222"/>
      <c r="J71" s="222"/>
      <c r="K71" s="223"/>
      <c r="L71" s="54"/>
      <c r="M71" s="51">
        <v>0</v>
      </c>
      <c r="N71" s="90">
        <v>0</v>
      </c>
      <c r="O71" s="44">
        <f t="shared" si="4"/>
        <v>7670390</v>
      </c>
      <c r="P71" s="99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</row>
    <row r="72" spans="1:162" s="42" customFormat="1" ht="74.25" customHeight="1">
      <c r="A72" s="42">
        <v>56</v>
      </c>
      <c r="B72" s="82">
        <v>39160</v>
      </c>
      <c r="C72" s="51">
        <v>150000</v>
      </c>
      <c r="D72" s="61"/>
      <c r="E72" s="52">
        <f t="shared" si="3"/>
        <v>39252</v>
      </c>
      <c r="F72" s="42" t="s">
        <v>77</v>
      </c>
      <c r="H72" s="42" t="s">
        <v>77</v>
      </c>
      <c r="I72" s="96"/>
      <c r="J72" s="54"/>
      <c r="K72" s="42" t="s">
        <v>77</v>
      </c>
      <c r="L72" s="54"/>
      <c r="M72" s="51">
        <v>0</v>
      </c>
      <c r="N72" s="90">
        <v>0</v>
      </c>
      <c r="O72" s="44">
        <f t="shared" si="4"/>
        <v>7670390</v>
      </c>
      <c r="P72" s="99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101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  <c r="DZ72" s="102"/>
      <c r="EA72" s="102"/>
      <c r="EB72" s="102"/>
      <c r="EC72" s="102"/>
      <c r="ED72" s="102"/>
      <c r="EE72" s="102"/>
      <c r="EF72" s="102"/>
      <c r="EG72" s="102"/>
      <c r="EH72" s="102"/>
      <c r="EI72" s="102"/>
      <c r="EJ72" s="102"/>
      <c r="EK72" s="102"/>
      <c r="EL72" s="102"/>
      <c r="EM72" s="102"/>
      <c r="EN72" s="102"/>
      <c r="EO72" s="102"/>
      <c r="EP72" s="102"/>
      <c r="EQ72" s="102"/>
      <c r="ER72" s="102"/>
      <c r="ES72" s="102"/>
      <c r="ET72" s="102"/>
      <c r="EU72" s="102"/>
      <c r="EV72" s="102"/>
      <c r="EW72" s="102"/>
      <c r="EX72" s="102"/>
      <c r="EY72" s="102"/>
      <c r="EZ72" s="102"/>
      <c r="FA72" s="102"/>
      <c r="FB72" s="102"/>
      <c r="FC72" s="102"/>
      <c r="FD72" s="102"/>
      <c r="FE72" s="102"/>
      <c r="FF72" s="102"/>
    </row>
    <row r="73" spans="1:162" s="42" customFormat="1" ht="74.25" customHeight="1">
      <c r="A73" s="42">
        <v>57</v>
      </c>
      <c r="B73" s="82">
        <v>39174</v>
      </c>
      <c r="C73" s="51">
        <v>150000</v>
      </c>
      <c r="D73" s="61">
        <v>91</v>
      </c>
      <c r="E73" s="52">
        <f t="shared" si="3"/>
        <v>39266</v>
      </c>
      <c r="F73" s="42">
        <v>6</v>
      </c>
      <c r="G73" s="42">
        <v>4</v>
      </c>
      <c r="H73" s="51">
        <v>207000</v>
      </c>
      <c r="I73" s="51">
        <v>149030</v>
      </c>
      <c r="J73" s="53">
        <v>138.64</v>
      </c>
      <c r="K73" s="42" t="s">
        <v>101</v>
      </c>
      <c r="L73" s="54">
        <v>0.21</v>
      </c>
      <c r="M73" s="51">
        <v>142566</v>
      </c>
      <c r="N73" s="90">
        <v>150030</v>
      </c>
      <c r="O73" s="51">
        <f t="shared" si="4"/>
        <v>7820420</v>
      </c>
      <c r="P73" s="99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101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2"/>
      <c r="DS73" s="102"/>
      <c r="DT73" s="102"/>
      <c r="DU73" s="102"/>
      <c r="DV73" s="102"/>
      <c r="DW73" s="102"/>
      <c r="DX73" s="102"/>
      <c r="DY73" s="102"/>
      <c r="DZ73" s="102"/>
      <c r="EA73" s="102"/>
      <c r="EB73" s="102"/>
      <c r="EC73" s="102"/>
      <c r="ED73" s="102"/>
      <c r="EE73" s="102"/>
      <c r="EF73" s="102"/>
      <c r="EG73" s="102"/>
      <c r="EH73" s="102"/>
      <c r="EI73" s="102"/>
      <c r="EJ73" s="102"/>
      <c r="EK73" s="102"/>
      <c r="EL73" s="102"/>
      <c r="EM73" s="102"/>
      <c r="EN73" s="102"/>
      <c r="EO73" s="102"/>
      <c r="EP73" s="102"/>
      <c r="EQ73" s="102"/>
      <c r="ER73" s="102"/>
      <c r="ES73" s="102"/>
      <c r="ET73" s="102"/>
      <c r="EU73" s="102"/>
      <c r="EV73" s="102"/>
      <c r="EW73" s="102"/>
      <c r="EX73" s="102"/>
      <c r="EY73" s="102"/>
      <c r="EZ73" s="102"/>
      <c r="FA73" s="102"/>
      <c r="FB73" s="102"/>
      <c r="FC73" s="102"/>
      <c r="FD73" s="102"/>
      <c r="FE73" s="102"/>
      <c r="FF73" s="102"/>
    </row>
    <row r="74" spans="1:162" s="66" customFormat="1" ht="74.25" customHeight="1">
      <c r="A74" s="42">
        <v>58</v>
      </c>
      <c r="B74" s="82">
        <v>39188</v>
      </c>
      <c r="C74" s="51">
        <v>150000</v>
      </c>
      <c r="D74" s="61">
        <v>91</v>
      </c>
      <c r="E74" s="52">
        <f t="shared" si="3"/>
        <v>39280</v>
      </c>
      <c r="F74" s="42">
        <v>5</v>
      </c>
      <c r="G74" s="42">
        <v>5</v>
      </c>
      <c r="H74" s="51">
        <v>217000</v>
      </c>
      <c r="I74" s="51">
        <v>149030</v>
      </c>
      <c r="J74" s="53">
        <v>145.3</v>
      </c>
      <c r="K74" s="42" t="s">
        <v>102</v>
      </c>
      <c r="L74" s="54">
        <v>0.21</v>
      </c>
      <c r="M74" s="51">
        <v>142566</v>
      </c>
      <c r="N74" s="90">
        <v>150030</v>
      </c>
      <c r="O74" s="51">
        <f t="shared" si="4"/>
        <v>7970450</v>
      </c>
      <c r="P74" s="99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101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</row>
    <row r="75" spans="1:162" s="15" customFormat="1" ht="74.25" customHeight="1">
      <c r="A75" s="57">
        <v>59</v>
      </c>
      <c r="B75" s="103">
        <v>39202</v>
      </c>
      <c r="C75" s="49">
        <v>150000</v>
      </c>
      <c r="D75" s="104">
        <v>91</v>
      </c>
      <c r="E75" s="58">
        <f aca="true" t="shared" si="5" ref="E75:E107">B75+92</f>
        <v>39294</v>
      </c>
      <c r="F75" s="57">
        <v>5</v>
      </c>
      <c r="G75" s="57">
        <v>5</v>
      </c>
      <c r="H75" s="49">
        <v>217500</v>
      </c>
      <c r="I75" s="49">
        <v>149020</v>
      </c>
      <c r="J75" s="59">
        <v>144.98</v>
      </c>
      <c r="K75" s="57" t="s">
        <v>103</v>
      </c>
      <c r="L75" s="60">
        <v>0.21</v>
      </c>
      <c r="M75" s="49">
        <v>142556</v>
      </c>
      <c r="N75" s="89">
        <v>150020</v>
      </c>
      <c r="O75" s="51">
        <f t="shared" si="4"/>
        <v>8120470</v>
      </c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101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2"/>
      <c r="DS75" s="102"/>
      <c r="DT75" s="102"/>
      <c r="DU75" s="102"/>
      <c r="DV75" s="102"/>
      <c r="DW75" s="102"/>
      <c r="DX75" s="102"/>
      <c r="DY75" s="102"/>
      <c r="DZ75" s="102"/>
      <c r="EA75" s="102"/>
      <c r="EB75" s="102"/>
      <c r="EC75" s="102"/>
      <c r="ED75" s="102"/>
      <c r="EE75" s="102"/>
      <c r="EF75" s="102"/>
      <c r="EG75" s="102"/>
      <c r="EH75" s="102"/>
      <c r="EI75" s="102"/>
      <c r="EJ75" s="102"/>
      <c r="EK75" s="102"/>
      <c r="EL75" s="102"/>
      <c r="EM75" s="102"/>
      <c r="EN75" s="102"/>
      <c r="EO75" s="102"/>
      <c r="EP75" s="102"/>
      <c r="EQ75" s="102"/>
      <c r="ER75" s="102"/>
      <c r="ES75" s="102"/>
      <c r="ET75" s="102"/>
      <c r="EU75" s="102"/>
      <c r="EV75" s="102"/>
      <c r="EW75" s="102"/>
      <c r="EX75" s="102"/>
      <c r="EY75" s="102"/>
      <c r="EZ75" s="102"/>
      <c r="FA75" s="102"/>
      <c r="FB75" s="102"/>
      <c r="FC75" s="102"/>
      <c r="FD75" s="102"/>
      <c r="FE75" s="102"/>
      <c r="FF75" s="102"/>
    </row>
    <row r="76" spans="1:162" s="102" customFormat="1" ht="74.25" customHeight="1">
      <c r="A76" s="42">
        <v>60</v>
      </c>
      <c r="B76" s="82">
        <v>39216</v>
      </c>
      <c r="C76" s="51">
        <v>150000</v>
      </c>
      <c r="D76" s="61">
        <v>91</v>
      </c>
      <c r="E76" s="58">
        <f t="shared" si="5"/>
        <v>39308</v>
      </c>
      <c r="F76" s="42">
        <v>6</v>
      </c>
      <c r="G76" s="42">
        <v>5</v>
      </c>
      <c r="H76" s="51">
        <v>245000</v>
      </c>
      <c r="I76" s="51">
        <v>149020</v>
      </c>
      <c r="J76" s="53">
        <v>163.98</v>
      </c>
      <c r="K76" s="42" t="s">
        <v>101</v>
      </c>
      <c r="L76" s="54">
        <v>0.21</v>
      </c>
      <c r="M76" s="51">
        <v>142557</v>
      </c>
      <c r="N76" s="90">
        <v>150020</v>
      </c>
      <c r="O76" s="51">
        <f t="shared" si="4"/>
        <v>8270490</v>
      </c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</row>
    <row r="77" spans="1:162" s="105" customFormat="1" ht="74.25" customHeight="1">
      <c r="A77" s="57">
        <v>61</v>
      </c>
      <c r="B77" s="103">
        <v>39230</v>
      </c>
      <c r="C77" s="49">
        <v>150000</v>
      </c>
      <c r="D77" s="104">
        <v>91</v>
      </c>
      <c r="E77" s="58">
        <f t="shared" si="5"/>
        <v>39322</v>
      </c>
      <c r="F77" s="57">
        <v>7</v>
      </c>
      <c r="G77" s="57">
        <v>7</v>
      </c>
      <c r="H77" s="49">
        <v>245200</v>
      </c>
      <c r="I77" s="49">
        <v>148540</v>
      </c>
      <c r="J77" s="59">
        <v>164.42</v>
      </c>
      <c r="K77" s="57" t="s">
        <v>101</v>
      </c>
      <c r="L77" s="60">
        <v>0.21</v>
      </c>
      <c r="M77" s="51">
        <v>142576</v>
      </c>
      <c r="N77" s="89">
        <v>150040</v>
      </c>
      <c r="O77" s="51">
        <f t="shared" si="4"/>
        <v>8420530</v>
      </c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</row>
    <row r="78" spans="1:162" s="105" customFormat="1" ht="74.25" customHeight="1">
      <c r="A78" s="57">
        <v>62</v>
      </c>
      <c r="B78" s="103">
        <v>39244</v>
      </c>
      <c r="C78" s="49">
        <v>150000</v>
      </c>
      <c r="D78" s="104">
        <v>91</v>
      </c>
      <c r="E78" s="58">
        <f t="shared" si="5"/>
        <v>39336</v>
      </c>
      <c r="F78" s="57">
        <v>6</v>
      </c>
      <c r="G78" s="57">
        <v>6</v>
      </c>
      <c r="H78" s="49">
        <v>249000</v>
      </c>
      <c r="I78" s="49">
        <v>149020</v>
      </c>
      <c r="J78" s="59">
        <v>166.64</v>
      </c>
      <c r="K78" s="57" t="s">
        <v>101</v>
      </c>
      <c r="L78" s="60">
        <v>0.21</v>
      </c>
      <c r="M78" s="51">
        <v>142557</v>
      </c>
      <c r="N78" s="89">
        <v>150020</v>
      </c>
      <c r="O78" s="51">
        <f t="shared" si="4"/>
        <v>8570550</v>
      </c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</row>
    <row r="79" spans="1:162" s="105" customFormat="1" ht="74.25" customHeight="1">
      <c r="A79" s="57">
        <v>63</v>
      </c>
      <c r="B79" s="103">
        <v>39258</v>
      </c>
      <c r="C79" s="49">
        <v>150000</v>
      </c>
      <c r="D79" s="104">
        <v>91</v>
      </c>
      <c r="E79" s="58">
        <f t="shared" si="5"/>
        <v>39350</v>
      </c>
      <c r="F79" s="57">
        <v>5</v>
      </c>
      <c r="G79" s="57">
        <v>4</v>
      </c>
      <c r="H79" s="49">
        <v>211000</v>
      </c>
      <c r="I79" s="49">
        <v>149020</v>
      </c>
      <c r="J79" s="59">
        <v>141.31</v>
      </c>
      <c r="K79" s="57" t="s">
        <v>101</v>
      </c>
      <c r="L79" s="60">
        <v>0.21</v>
      </c>
      <c r="M79" s="51">
        <v>142557</v>
      </c>
      <c r="N79" s="89">
        <v>150020</v>
      </c>
      <c r="O79" s="51">
        <f t="shared" si="4"/>
        <v>8720570</v>
      </c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</row>
    <row r="80" spans="1:51" s="105" customFormat="1" ht="74.25" customHeight="1">
      <c r="A80" s="57">
        <v>64</v>
      </c>
      <c r="B80" s="103">
        <v>39272</v>
      </c>
      <c r="C80" s="49">
        <v>200000</v>
      </c>
      <c r="D80" s="104">
        <v>91</v>
      </c>
      <c r="E80" s="58">
        <f t="shared" si="5"/>
        <v>39364</v>
      </c>
      <c r="F80" s="57">
        <v>5</v>
      </c>
      <c r="G80" s="57">
        <v>5</v>
      </c>
      <c r="H80" s="49">
        <v>234500</v>
      </c>
      <c r="I80" s="49">
        <v>199030</v>
      </c>
      <c r="J80" s="59">
        <v>117.73</v>
      </c>
      <c r="K80" s="57" t="s">
        <v>101</v>
      </c>
      <c r="L80" s="60">
        <v>0.21</v>
      </c>
      <c r="M80" s="51">
        <v>190079</v>
      </c>
      <c r="N80" s="89">
        <v>200030</v>
      </c>
      <c r="O80" s="51">
        <f t="shared" si="4"/>
        <v>8920600</v>
      </c>
      <c r="P80" s="27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106"/>
    </row>
    <row r="81" spans="1:51" s="102" customFormat="1" ht="74.25" customHeight="1">
      <c r="A81" s="42">
        <v>65</v>
      </c>
      <c r="B81" s="82">
        <v>39286</v>
      </c>
      <c r="C81" s="51">
        <v>200000</v>
      </c>
      <c r="D81" s="61">
        <v>91</v>
      </c>
      <c r="E81" s="52">
        <f t="shared" si="5"/>
        <v>39378</v>
      </c>
      <c r="F81" s="42">
        <v>8</v>
      </c>
      <c r="G81" s="42">
        <v>8</v>
      </c>
      <c r="H81" s="51">
        <v>299100</v>
      </c>
      <c r="I81" s="51">
        <v>198500</v>
      </c>
      <c r="J81" s="53">
        <v>150.3</v>
      </c>
      <c r="K81" s="42" t="s">
        <v>101</v>
      </c>
      <c r="L81" s="54">
        <v>0.21</v>
      </c>
      <c r="M81" s="51">
        <v>190050</v>
      </c>
      <c r="N81" s="90">
        <v>200000</v>
      </c>
      <c r="O81" s="51">
        <f t="shared" si="4"/>
        <v>9120600</v>
      </c>
      <c r="P81" s="27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101"/>
    </row>
    <row r="82" spans="1:51" s="102" customFormat="1" ht="74.25" customHeight="1">
      <c r="A82" s="42">
        <v>66</v>
      </c>
      <c r="B82" s="82">
        <v>39300</v>
      </c>
      <c r="C82" s="51">
        <v>200000</v>
      </c>
      <c r="D82" s="61">
        <v>91</v>
      </c>
      <c r="E82" s="52">
        <f t="shared" si="5"/>
        <v>39392</v>
      </c>
      <c r="F82" s="42">
        <v>5</v>
      </c>
      <c r="G82" s="42">
        <v>5</v>
      </c>
      <c r="H82" s="51">
        <v>317000</v>
      </c>
      <c r="I82" s="51">
        <v>199020</v>
      </c>
      <c r="J82" s="53">
        <v>158.98</v>
      </c>
      <c r="K82" s="42" t="s">
        <v>104</v>
      </c>
      <c r="L82" s="54">
        <v>0.21</v>
      </c>
      <c r="M82" s="51">
        <v>190069</v>
      </c>
      <c r="N82" s="90">
        <v>200020</v>
      </c>
      <c r="O82" s="51">
        <f t="shared" si="4"/>
        <v>9320620</v>
      </c>
      <c r="P82" s="27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101"/>
    </row>
    <row r="83" spans="1:51" s="102" customFormat="1" ht="74.25" customHeight="1">
      <c r="A83" s="42">
        <v>67</v>
      </c>
      <c r="B83" s="82">
        <v>39314</v>
      </c>
      <c r="C83" s="51">
        <v>200000</v>
      </c>
      <c r="D83" s="61">
        <v>91</v>
      </c>
      <c r="E83" s="52">
        <f t="shared" si="5"/>
        <v>39406</v>
      </c>
      <c r="F83" s="42">
        <v>5</v>
      </c>
      <c r="G83" s="42">
        <v>5</v>
      </c>
      <c r="H83" s="51">
        <v>401200</v>
      </c>
      <c r="I83" s="51">
        <v>198520</v>
      </c>
      <c r="J83" s="53">
        <v>201.33</v>
      </c>
      <c r="K83" s="42" t="s">
        <v>105</v>
      </c>
      <c r="L83" s="54">
        <v>0.21</v>
      </c>
      <c r="M83" s="51">
        <v>190069</v>
      </c>
      <c r="N83" s="90">
        <v>200020</v>
      </c>
      <c r="O83" s="51">
        <f t="shared" si="4"/>
        <v>9520640</v>
      </c>
      <c r="P83" s="27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101"/>
    </row>
    <row r="84" spans="1:51" s="102" customFormat="1" ht="74.25" customHeight="1">
      <c r="A84" s="42">
        <v>68</v>
      </c>
      <c r="B84" s="82">
        <v>39328</v>
      </c>
      <c r="C84" s="51">
        <v>200000</v>
      </c>
      <c r="D84" s="61">
        <v>91</v>
      </c>
      <c r="E84" s="52">
        <f t="shared" si="5"/>
        <v>39420</v>
      </c>
      <c r="F84" s="42">
        <v>6</v>
      </c>
      <c r="G84" s="42">
        <v>6</v>
      </c>
      <c r="H84" s="51">
        <v>237000</v>
      </c>
      <c r="I84" s="51">
        <v>199020</v>
      </c>
      <c r="J84" s="53">
        <v>118.99</v>
      </c>
      <c r="K84" s="42" t="s">
        <v>106</v>
      </c>
      <c r="L84" s="54">
        <v>0.21</v>
      </c>
      <c r="M84" s="51">
        <v>190069</v>
      </c>
      <c r="N84" s="90">
        <v>200020</v>
      </c>
      <c r="O84" s="51">
        <f t="shared" si="4"/>
        <v>9720660</v>
      </c>
      <c r="P84" s="27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101"/>
    </row>
    <row r="85" spans="1:51" s="102" customFormat="1" ht="74.25" customHeight="1">
      <c r="A85" s="42">
        <v>69</v>
      </c>
      <c r="B85" s="82">
        <v>39342</v>
      </c>
      <c r="C85" s="51">
        <v>200000</v>
      </c>
      <c r="D85" s="61">
        <v>91</v>
      </c>
      <c r="E85" s="52">
        <f t="shared" si="5"/>
        <v>39434</v>
      </c>
      <c r="F85" s="42">
        <v>6</v>
      </c>
      <c r="G85" s="42">
        <v>6</v>
      </c>
      <c r="H85" s="51">
        <v>250000</v>
      </c>
      <c r="I85" s="51">
        <v>199530</v>
      </c>
      <c r="J85" s="53">
        <v>125.23</v>
      </c>
      <c r="K85" s="42" t="s">
        <v>107</v>
      </c>
      <c r="L85" s="54">
        <v>0.21</v>
      </c>
      <c r="M85" s="51">
        <v>190078</v>
      </c>
      <c r="N85" s="90">
        <v>200030</v>
      </c>
      <c r="O85" s="51">
        <f t="shared" si="4"/>
        <v>9920690</v>
      </c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101"/>
    </row>
    <row r="86" spans="1:51" s="102" customFormat="1" ht="74.25" customHeight="1">
      <c r="A86" s="42">
        <v>70</v>
      </c>
      <c r="B86" s="82">
        <v>39356</v>
      </c>
      <c r="C86" s="51">
        <v>200000</v>
      </c>
      <c r="D86" s="61">
        <v>91</v>
      </c>
      <c r="E86" s="52">
        <f t="shared" si="5"/>
        <v>39448</v>
      </c>
      <c r="F86" s="42">
        <v>4</v>
      </c>
      <c r="G86" s="42">
        <v>4</v>
      </c>
      <c r="H86" s="51">
        <v>109000</v>
      </c>
      <c r="I86" s="51">
        <v>109000</v>
      </c>
      <c r="J86" s="53">
        <v>54.5</v>
      </c>
      <c r="K86" s="42" t="s">
        <v>108</v>
      </c>
      <c r="L86" s="54">
        <v>0.21</v>
      </c>
      <c r="M86" s="51">
        <v>103577</v>
      </c>
      <c r="N86" s="90">
        <v>109000</v>
      </c>
      <c r="O86" s="51">
        <f t="shared" si="4"/>
        <v>10029690</v>
      </c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101"/>
    </row>
    <row r="87" spans="1:51" s="102" customFormat="1" ht="74.25" customHeight="1">
      <c r="A87" s="42">
        <v>71</v>
      </c>
      <c r="B87" s="82">
        <v>39384</v>
      </c>
      <c r="C87" s="51">
        <v>200000</v>
      </c>
      <c r="D87" s="61">
        <v>91</v>
      </c>
      <c r="E87" s="52">
        <f t="shared" si="5"/>
        <v>39476</v>
      </c>
      <c r="F87" s="42">
        <v>2</v>
      </c>
      <c r="G87" s="42">
        <v>2</v>
      </c>
      <c r="H87" s="51">
        <v>105000</v>
      </c>
      <c r="I87" s="51">
        <v>105000</v>
      </c>
      <c r="J87" s="53">
        <v>52.5</v>
      </c>
      <c r="K87" s="42" t="s">
        <v>108</v>
      </c>
      <c r="L87" s="54">
        <v>0.21</v>
      </c>
      <c r="M87" s="51">
        <v>99776</v>
      </c>
      <c r="N87" s="90">
        <v>105000</v>
      </c>
      <c r="O87" s="51">
        <f t="shared" si="4"/>
        <v>10134690</v>
      </c>
      <c r="P87" s="107"/>
      <c r="Q87" s="108"/>
      <c r="R87" s="108"/>
      <c r="S87" s="108"/>
      <c r="T87" s="108"/>
      <c r="U87" s="108"/>
      <c r="V87" s="108"/>
      <c r="W87" s="108"/>
      <c r="X87" s="108"/>
      <c r="Y87" s="108"/>
      <c r="Z87" s="108"/>
      <c r="AA87" s="108"/>
      <c r="AB87" s="108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101"/>
    </row>
    <row r="88" spans="1:51" s="102" customFormat="1" ht="74.25" customHeight="1">
      <c r="A88" s="42">
        <v>72</v>
      </c>
      <c r="B88" s="82">
        <v>39398</v>
      </c>
      <c r="C88" s="51">
        <v>200000</v>
      </c>
      <c r="D88" s="61">
        <v>91</v>
      </c>
      <c r="E88" s="52">
        <f t="shared" si="5"/>
        <v>39490</v>
      </c>
      <c r="F88" s="42">
        <v>4</v>
      </c>
      <c r="G88" s="42">
        <v>4</v>
      </c>
      <c r="H88" s="51">
        <v>110000</v>
      </c>
      <c r="I88" s="51">
        <v>110000</v>
      </c>
      <c r="J88" s="53">
        <v>55</v>
      </c>
      <c r="K88" s="42" t="s">
        <v>113</v>
      </c>
      <c r="L88" s="54">
        <v>0.21</v>
      </c>
      <c r="M88" s="51">
        <v>104527</v>
      </c>
      <c r="N88" s="90">
        <v>110000</v>
      </c>
      <c r="O88" s="51">
        <f t="shared" si="4"/>
        <v>10244690</v>
      </c>
      <c r="P88" s="107"/>
      <c r="Q88" s="107"/>
      <c r="R88" s="108"/>
      <c r="S88" s="108"/>
      <c r="T88" s="108"/>
      <c r="U88" s="108"/>
      <c r="V88" s="108"/>
      <c r="W88" s="108"/>
      <c r="X88" s="108"/>
      <c r="Y88" s="108"/>
      <c r="Z88" s="108"/>
      <c r="AA88" s="108"/>
      <c r="AB88" s="108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101"/>
    </row>
    <row r="89" spans="1:51" s="102" customFormat="1" ht="74.25" customHeight="1">
      <c r="A89" s="42">
        <v>73</v>
      </c>
      <c r="B89" s="82">
        <v>39412</v>
      </c>
      <c r="C89" s="51">
        <v>200000</v>
      </c>
      <c r="D89" s="61">
        <v>91</v>
      </c>
      <c r="E89" s="52">
        <f t="shared" si="5"/>
        <v>39504</v>
      </c>
      <c r="F89" s="42">
        <v>3</v>
      </c>
      <c r="G89" s="42">
        <v>3</v>
      </c>
      <c r="H89" s="51">
        <v>85000</v>
      </c>
      <c r="I89" s="51">
        <v>85000</v>
      </c>
      <c r="J89" s="53">
        <v>42.5</v>
      </c>
      <c r="K89" s="42" t="s">
        <v>108</v>
      </c>
      <c r="L89" s="54">
        <v>0.21</v>
      </c>
      <c r="M89" s="51">
        <v>80771</v>
      </c>
      <c r="N89" s="90">
        <v>85000</v>
      </c>
      <c r="O89" s="51">
        <f t="shared" si="4"/>
        <v>10329690</v>
      </c>
      <c r="P89" s="107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101"/>
    </row>
    <row r="90" spans="1:51" s="102" customFormat="1" ht="74.25" customHeight="1">
      <c r="A90" s="42">
        <v>74</v>
      </c>
      <c r="B90" s="82">
        <v>39426</v>
      </c>
      <c r="C90" s="51">
        <v>200000</v>
      </c>
      <c r="D90" s="61">
        <v>91</v>
      </c>
      <c r="E90" s="52">
        <f t="shared" si="5"/>
        <v>39518</v>
      </c>
      <c r="F90" s="42">
        <v>4</v>
      </c>
      <c r="G90" s="42">
        <v>4</v>
      </c>
      <c r="H90" s="51">
        <v>110000</v>
      </c>
      <c r="I90" s="51">
        <v>110000</v>
      </c>
      <c r="J90" s="53">
        <v>55</v>
      </c>
      <c r="K90" s="42" t="s">
        <v>114</v>
      </c>
      <c r="L90" s="54">
        <v>0.21</v>
      </c>
      <c r="M90" s="51">
        <v>104527</v>
      </c>
      <c r="N90" s="90">
        <v>110000</v>
      </c>
      <c r="O90" s="51">
        <f t="shared" si="4"/>
        <v>10439690</v>
      </c>
      <c r="P90" s="109"/>
      <c r="Q90" s="109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101"/>
    </row>
    <row r="91" spans="1:104" s="15" customFormat="1" ht="74.25" customHeight="1">
      <c r="A91" s="28" t="s">
        <v>48</v>
      </c>
      <c r="B91" s="29" t="s">
        <v>32</v>
      </c>
      <c r="C91" s="28" t="s">
        <v>46</v>
      </c>
      <c r="D91" s="28" t="s">
        <v>30</v>
      </c>
      <c r="E91" s="29" t="s">
        <v>32</v>
      </c>
      <c r="F91" s="28" t="s">
        <v>80</v>
      </c>
      <c r="G91" s="28" t="s">
        <v>24</v>
      </c>
      <c r="H91" s="28" t="s">
        <v>33</v>
      </c>
      <c r="I91" s="28" t="s">
        <v>41</v>
      </c>
      <c r="J91" s="30" t="s">
        <v>34</v>
      </c>
      <c r="K91" s="28" t="s">
        <v>36</v>
      </c>
      <c r="L91" s="79" t="s">
        <v>45</v>
      </c>
      <c r="M91" s="31" t="s">
        <v>109</v>
      </c>
      <c r="N91" s="33" t="s">
        <v>37</v>
      </c>
      <c r="O91" s="111" t="s">
        <v>72</v>
      </c>
      <c r="P91" s="108"/>
      <c r="Q91" s="108"/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</row>
    <row r="92" spans="1:50" s="15" customFormat="1" ht="74.25" customHeight="1">
      <c r="A92" s="28" t="s">
        <v>47</v>
      </c>
      <c r="B92" s="29" t="s">
        <v>25</v>
      </c>
      <c r="C92" s="28" t="s">
        <v>17</v>
      </c>
      <c r="D92" s="28" t="s">
        <v>31</v>
      </c>
      <c r="E92" s="29" t="s">
        <v>18</v>
      </c>
      <c r="F92" s="28" t="s">
        <v>27</v>
      </c>
      <c r="G92" s="28" t="s">
        <v>27</v>
      </c>
      <c r="H92" s="28" t="s">
        <v>54</v>
      </c>
      <c r="I92" s="28" t="s">
        <v>19</v>
      </c>
      <c r="J92" s="30" t="s">
        <v>35</v>
      </c>
      <c r="K92" s="28" t="s">
        <v>19</v>
      </c>
      <c r="L92" s="79" t="s">
        <v>20</v>
      </c>
      <c r="M92" s="31" t="s">
        <v>110</v>
      </c>
      <c r="N92" s="33" t="s">
        <v>38</v>
      </c>
      <c r="O92" s="111" t="s">
        <v>73</v>
      </c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</row>
    <row r="93" spans="1:50" s="15" customFormat="1" ht="74.25" customHeight="1">
      <c r="A93" s="34"/>
      <c r="B93" s="29"/>
      <c r="C93" s="28"/>
      <c r="D93" s="28"/>
      <c r="E93" s="29"/>
      <c r="F93" s="28"/>
      <c r="G93" s="28" t="s">
        <v>26</v>
      </c>
      <c r="H93" s="28"/>
      <c r="I93" s="28" t="s">
        <v>40</v>
      </c>
      <c r="J93" s="30"/>
      <c r="K93" s="28"/>
      <c r="L93" s="79"/>
      <c r="M93" s="31"/>
      <c r="N93" s="33"/>
      <c r="O93" s="111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</row>
    <row r="94" spans="1:50" s="15" customFormat="1" ht="74.25" customHeight="1">
      <c r="A94" s="28" t="s">
        <v>0</v>
      </c>
      <c r="B94" s="29" t="s">
        <v>2</v>
      </c>
      <c r="C94" s="28" t="s">
        <v>15</v>
      </c>
      <c r="D94" s="28" t="s">
        <v>3</v>
      </c>
      <c r="E94" s="29" t="s">
        <v>4</v>
      </c>
      <c r="F94" s="28" t="s">
        <v>23</v>
      </c>
      <c r="G94" s="28" t="s">
        <v>7</v>
      </c>
      <c r="H94" s="28" t="s">
        <v>8</v>
      </c>
      <c r="I94" s="28" t="s">
        <v>10</v>
      </c>
      <c r="J94" s="30" t="s">
        <v>11</v>
      </c>
      <c r="K94" s="28" t="s">
        <v>96</v>
      </c>
      <c r="L94" s="79" t="s">
        <v>22</v>
      </c>
      <c r="M94" s="31" t="s">
        <v>111</v>
      </c>
      <c r="N94" s="33" t="s">
        <v>15</v>
      </c>
      <c r="O94" s="111" t="s">
        <v>74</v>
      </c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</row>
    <row r="95" spans="1:50" s="15" customFormat="1" ht="74.25" customHeight="1">
      <c r="A95" s="28" t="s">
        <v>1</v>
      </c>
      <c r="B95" s="29" t="s">
        <v>1</v>
      </c>
      <c r="C95" s="28" t="s">
        <v>29</v>
      </c>
      <c r="D95" s="28" t="s">
        <v>21</v>
      </c>
      <c r="E95" s="29" t="s">
        <v>5</v>
      </c>
      <c r="F95" s="28" t="s">
        <v>53</v>
      </c>
      <c r="G95" s="28" t="s">
        <v>6</v>
      </c>
      <c r="H95" s="28" t="s">
        <v>53</v>
      </c>
      <c r="I95" s="28" t="s">
        <v>53</v>
      </c>
      <c r="J95" s="30" t="s">
        <v>12</v>
      </c>
      <c r="K95" s="28" t="s">
        <v>13</v>
      </c>
      <c r="L95" s="79" t="s">
        <v>14</v>
      </c>
      <c r="M95" s="31" t="s">
        <v>112</v>
      </c>
      <c r="N95" s="33" t="s">
        <v>16</v>
      </c>
      <c r="O95" s="111" t="s">
        <v>75</v>
      </c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</row>
    <row r="96" spans="1:50" s="15" customFormat="1" ht="74.25" customHeight="1" thickBot="1">
      <c r="A96" s="35"/>
      <c r="B96" s="36"/>
      <c r="C96" s="35"/>
      <c r="D96" s="37" t="s">
        <v>50</v>
      </c>
      <c r="E96" s="38"/>
      <c r="F96" s="37" t="s">
        <v>6</v>
      </c>
      <c r="G96" s="37"/>
      <c r="H96" s="37" t="s">
        <v>9</v>
      </c>
      <c r="I96" s="37" t="s">
        <v>39</v>
      </c>
      <c r="J96" s="39" t="s">
        <v>51</v>
      </c>
      <c r="K96" s="37"/>
      <c r="L96" s="80"/>
      <c r="M96" s="40"/>
      <c r="N96" s="112"/>
      <c r="O96" s="113" t="s">
        <v>76</v>
      </c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</row>
    <row r="97" spans="1:51" s="102" customFormat="1" ht="74.25" customHeight="1">
      <c r="A97" s="42">
        <v>76</v>
      </c>
      <c r="B97" s="82">
        <v>39489</v>
      </c>
      <c r="C97" s="51">
        <v>200000</v>
      </c>
      <c r="D97" s="61">
        <v>91</v>
      </c>
      <c r="E97" s="52">
        <f t="shared" si="5"/>
        <v>39581</v>
      </c>
      <c r="F97" s="42" t="s">
        <v>77</v>
      </c>
      <c r="G97" s="42"/>
      <c r="H97" s="42" t="s">
        <v>77</v>
      </c>
      <c r="I97" s="96"/>
      <c r="J97" s="54"/>
      <c r="K97" s="42" t="s">
        <v>77</v>
      </c>
      <c r="L97" s="54"/>
      <c r="M97" s="51">
        <v>0</v>
      </c>
      <c r="N97" s="90"/>
      <c r="O97" s="114">
        <f>O90</f>
        <v>10439690</v>
      </c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101"/>
    </row>
    <row r="98" spans="1:51" s="102" customFormat="1" ht="74.25" customHeight="1">
      <c r="A98" s="42">
        <v>77</v>
      </c>
      <c r="B98" s="82">
        <v>39503</v>
      </c>
      <c r="C98" s="51">
        <v>100000</v>
      </c>
      <c r="D98" s="61">
        <v>91</v>
      </c>
      <c r="E98" s="52">
        <f t="shared" si="5"/>
        <v>39595</v>
      </c>
      <c r="F98" s="42">
        <v>4</v>
      </c>
      <c r="G98" s="42">
        <v>4</v>
      </c>
      <c r="H98" s="51">
        <v>29000</v>
      </c>
      <c r="I98" s="51">
        <v>29000</v>
      </c>
      <c r="J98" s="53">
        <v>29</v>
      </c>
      <c r="K98" s="42" t="s">
        <v>115</v>
      </c>
      <c r="L98" s="54">
        <v>0.21</v>
      </c>
      <c r="M98" s="51">
        <v>27557</v>
      </c>
      <c r="N98" s="90">
        <v>29000</v>
      </c>
      <c r="O98" s="51">
        <f t="shared" si="4"/>
        <v>10468690</v>
      </c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101"/>
    </row>
    <row r="99" spans="1:51" s="117" customFormat="1" ht="74.25" customHeight="1">
      <c r="A99" s="81">
        <v>78</v>
      </c>
      <c r="B99" s="82">
        <v>39517</v>
      </c>
      <c r="C99" s="48">
        <v>100000</v>
      </c>
      <c r="D99" s="115">
        <v>91</v>
      </c>
      <c r="E99" s="82">
        <f t="shared" si="5"/>
        <v>39609</v>
      </c>
      <c r="F99" s="81">
        <v>6</v>
      </c>
      <c r="G99" s="81">
        <v>6</v>
      </c>
      <c r="H99" s="48">
        <v>121100</v>
      </c>
      <c r="I99" s="48">
        <v>121100</v>
      </c>
      <c r="J99" s="83">
        <v>121.09</v>
      </c>
      <c r="K99" s="81" t="s">
        <v>116</v>
      </c>
      <c r="L99" s="84">
        <v>0.21</v>
      </c>
      <c r="M99" s="48">
        <v>95034</v>
      </c>
      <c r="N99" s="88">
        <v>100010</v>
      </c>
      <c r="O99" s="48">
        <f t="shared" si="4"/>
        <v>10568700</v>
      </c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08"/>
      <c r="AY99" s="116"/>
    </row>
    <row r="100" spans="1:51" s="117" customFormat="1" ht="74.25" customHeight="1">
      <c r="A100" s="81">
        <v>79</v>
      </c>
      <c r="B100" s="82">
        <v>39531</v>
      </c>
      <c r="C100" s="48">
        <v>100000</v>
      </c>
      <c r="D100" s="115">
        <v>91</v>
      </c>
      <c r="E100" s="82">
        <f t="shared" si="5"/>
        <v>39623</v>
      </c>
      <c r="F100" s="81">
        <v>9</v>
      </c>
      <c r="G100" s="81">
        <v>9</v>
      </c>
      <c r="H100" s="48">
        <v>107500</v>
      </c>
      <c r="I100" s="48">
        <v>107500</v>
      </c>
      <c r="J100" s="83">
        <v>100</v>
      </c>
      <c r="K100" s="81" t="s">
        <v>117</v>
      </c>
      <c r="L100" s="84">
        <v>0.19</v>
      </c>
      <c r="M100" s="48">
        <v>104070</v>
      </c>
      <c r="N100" s="88">
        <v>109000</v>
      </c>
      <c r="O100" s="48">
        <f t="shared" si="4"/>
        <v>10677700</v>
      </c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08"/>
      <c r="AY100" s="116"/>
    </row>
    <row r="101" spans="1:51" s="117" customFormat="1" ht="74.25" customHeight="1">
      <c r="A101" s="81">
        <v>80</v>
      </c>
      <c r="B101" s="82">
        <v>39545</v>
      </c>
      <c r="C101" s="48">
        <v>100000</v>
      </c>
      <c r="D101" s="115">
        <v>91</v>
      </c>
      <c r="E101" s="82">
        <f t="shared" si="5"/>
        <v>39637</v>
      </c>
      <c r="F101" s="81">
        <v>8</v>
      </c>
      <c r="G101" s="81">
        <v>8</v>
      </c>
      <c r="H101" s="48">
        <v>193000</v>
      </c>
      <c r="I101" s="48">
        <v>98520</v>
      </c>
      <c r="J101" s="83">
        <v>194.46</v>
      </c>
      <c r="K101" s="81" t="s">
        <v>118</v>
      </c>
      <c r="L101" s="84">
        <v>0.19</v>
      </c>
      <c r="M101" s="48">
        <v>95496</v>
      </c>
      <c r="N101" s="88">
        <v>100020</v>
      </c>
      <c r="O101" s="48">
        <f t="shared" si="4"/>
        <v>10777720</v>
      </c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08"/>
      <c r="AY101" s="116"/>
    </row>
    <row r="102" spans="1:51" s="117" customFormat="1" ht="74.25" customHeight="1">
      <c r="A102" s="81">
        <v>81</v>
      </c>
      <c r="B102" s="82">
        <v>39559</v>
      </c>
      <c r="C102" s="48">
        <v>200000</v>
      </c>
      <c r="D102" s="115">
        <v>91</v>
      </c>
      <c r="E102" s="82">
        <f t="shared" si="5"/>
        <v>39651</v>
      </c>
      <c r="F102" s="81">
        <v>6</v>
      </c>
      <c r="G102" s="81">
        <v>6</v>
      </c>
      <c r="H102" s="48">
        <v>300000</v>
      </c>
      <c r="I102" s="48">
        <v>198510</v>
      </c>
      <c r="J102" s="83">
        <v>150.74</v>
      </c>
      <c r="K102" s="81" t="s">
        <v>119</v>
      </c>
      <c r="L102" s="84">
        <v>0.18</v>
      </c>
      <c r="M102" s="48">
        <v>177064</v>
      </c>
      <c r="N102" s="88">
        <v>185010</v>
      </c>
      <c r="O102" s="48">
        <f t="shared" si="4"/>
        <v>10962730</v>
      </c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16"/>
    </row>
    <row r="103" spans="1:51" s="117" customFormat="1" ht="74.25" customHeight="1">
      <c r="A103" s="81">
        <v>82</v>
      </c>
      <c r="B103" s="82">
        <v>39573</v>
      </c>
      <c r="C103" s="48">
        <v>200000</v>
      </c>
      <c r="D103" s="115">
        <v>91</v>
      </c>
      <c r="E103" s="82">
        <f t="shared" si="5"/>
        <v>39665</v>
      </c>
      <c r="F103" s="81">
        <v>4</v>
      </c>
      <c r="G103" s="81">
        <v>4</v>
      </c>
      <c r="H103" s="48">
        <v>117000</v>
      </c>
      <c r="I103" s="48">
        <v>117000</v>
      </c>
      <c r="J103" s="83">
        <v>58.75</v>
      </c>
      <c r="K103" s="84" t="s">
        <v>120</v>
      </c>
      <c r="L103" s="84">
        <v>0.18</v>
      </c>
      <c r="M103" s="48">
        <v>112453</v>
      </c>
      <c r="N103" s="88">
        <v>117500</v>
      </c>
      <c r="O103" s="48">
        <f aca="true" t="shared" si="6" ref="O103:O110">+O102+N103</f>
        <v>11080230</v>
      </c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108"/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08"/>
      <c r="AY103" s="116"/>
    </row>
    <row r="104" spans="1:51" s="117" customFormat="1" ht="74.25" customHeight="1">
      <c r="A104" s="81">
        <v>83</v>
      </c>
      <c r="B104" s="82">
        <v>39587</v>
      </c>
      <c r="C104" s="48">
        <v>100000</v>
      </c>
      <c r="D104" s="115">
        <v>91</v>
      </c>
      <c r="E104" s="82">
        <f t="shared" si="5"/>
        <v>39679</v>
      </c>
      <c r="F104" s="81">
        <v>5</v>
      </c>
      <c r="G104" s="81">
        <v>5</v>
      </c>
      <c r="H104" s="48">
        <v>18250</v>
      </c>
      <c r="I104" s="48">
        <v>18250</v>
      </c>
      <c r="J104" s="83">
        <v>19</v>
      </c>
      <c r="K104" s="84" t="s">
        <v>121</v>
      </c>
      <c r="L104" s="84">
        <v>0.18</v>
      </c>
      <c r="M104" s="48">
        <v>18183</v>
      </c>
      <c r="N104" s="88">
        <v>19000</v>
      </c>
      <c r="O104" s="48">
        <f t="shared" si="6"/>
        <v>11099230</v>
      </c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16"/>
    </row>
    <row r="105" spans="1:15" s="27" customFormat="1" ht="74.25" customHeight="1">
      <c r="A105" s="42">
        <v>84</v>
      </c>
      <c r="B105" s="82">
        <v>39601</v>
      </c>
      <c r="C105" s="51">
        <v>100000</v>
      </c>
      <c r="D105" s="61">
        <v>91</v>
      </c>
      <c r="E105" s="52">
        <f t="shared" si="5"/>
        <v>39693</v>
      </c>
      <c r="F105" s="42">
        <v>4</v>
      </c>
      <c r="G105" s="42">
        <v>4</v>
      </c>
      <c r="H105" s="51">
        <v>67500</v>
      </c>
      <c r="I105" s="51">
        <v>67500</v>
      </c>
      <c r="J105" s="53">
        <v>68</v>
      </c>
      <c r="K105" s="54" t="s">
        <v>122</v>
      </c>
      <c r="L105" s="54">
        <v>0.18</v>
      </c>
      <c r="M105" s="51">
        <v>65079</v>
      </c>
      <c r="N105" s="90">
        <v>68000</v>
      </c>
      <c r="O105" s="51">
        <f t="shared" si="6"/>
        <v>11167230</v>
      </c>
    </row>
    <row r="106" spans="1:15" s="27" customFormat="1" ht="74.25" customHeight="1">
      <c r="A106" s="57">
        <v>85</v>
      </c>
      <c r="B106" s="103">
        <v>39615</v>
      </c>
      <c r="C106" s="49">
        <v>100000</v>
      </c>
      <c r="D106" s="104">
        <v>91</v>
      </c>
      <c r="E106" s="58">
        <f t="shared" si="5"/>
        <v>39707</v>
      </c>
      <c r="F106" s="57">
        <v>7</v>
      </c>
      <c r="G106" s="57">
        <v>7</v>
      </c>
      <c r="H106" s="49">
        <v>134000</v>
      </c>
      <c r="I106" s="49">
        <v>99040</v>
      </c>
      <c r="J106" s="59">
        <v>134.95</v>
      </c>
      <c r="K106" s="60" t="s">
        <v>123</v>
      </c>
      <c r="L106" s="60">
        <v>0.18</v>
      </c>
      <c r="M106" s="49">
        <v>95743</v>
      </c>
      <c r="N106" s="89">
        <v>100040</v>
      </c>
      <c r="O106" s="51">
        <f t="shared" si="6"/>
        <v>11267270</v>
      </c>
    </row>
    <row r="107" spans="1:51" s="105" customFormat="1" ht="74.25" customHeight="1">
      <c r="A107" s="57">
        <v>86</v>
      </c>
      <c r="B107" s="103">
        <v>39629</v>
      </c>
      <c r="C107" s="49">
        <v>100000</v>
      </c>
      <c r="D107" s="104">
        <v>91</v>
      </c>
      <c r="E107" s="58">
        <f t="shared" si="5"/>
        <v>39721</v>
      </c>
      <c r="F107" s="57">
        <v>5</v>
      </c>
      <c r="G107" s="57">
        <v>4</v>
      </c>
      <c r="H107" s="49">
        <v>149000</v>
      </c>
      <c r="I107" s="49">
        <v>99000</v>
      </c>
      <c r="J107" s="59">
        <v>150</v>
      </c>
      <c r="K107" s="60" t="s">
        <v>124</v>
      </c>
      <c r="L107" s="60">
        <v>0.175</v>
      </c>
      <c r="M107" s="49">
        <v>95819</v>
      </c>
      <c r="N107" s="89">
        <v>100000</v>
      </c>
      <c r="O107" s="51">
        <f t="shared" si="6"/>
        <v>11367270</v>
      </c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106"/>
    </row>
    <row r="108" spans="1:51" s="102" customFormat="1" ht="74.25" customHeight="1">
      <c r="A108" s="42">
        <v>87</v>
      </c>
      <c r="B108" s="82">
        <v>39644</v>
      </c>
      <c r="C108" s="51">
        <v>100000</v>
      </c>
      <c r="D108" s="61">
        <v>91</v>
      </c>
      <c r="E108" s="52">
        <f aca="true" t="shared" si="7" ref="E108:E127">B108+92</f>
        <v>39736</v>
      </c>
      <c r="F108" s="42">
        <v>6</v>
      </c>
      <c r="G108" s="42">
        <v>5</v>
      </c>
      <c r="H108" s="51">
        <v>132380</v>
      </c>
      <c r="I108" s="51">
        <v>99020</v>
      </c>
      <c r="J108" s="53">
        <v>133.35</v>
      </c>
      <c r="K108" s="54" t="s">
        <v>125</v>
      </c>
      <c r="L108" s="54">
        <v>0.16</v>
      </c>
      <c r="M108" s="51">
        <v>96183</v>
      </c>
      <c r="N108" s="90">
        <v>100020</v>
      </c>
      <c r="O108" s="51">
        <f t="shared" si="6"/>
        <v>11467290</v>
      </c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101"/>
    </row>
    <row r="109" spans="1:51" s="102" customFormat="1" ht="74.25" customHeight="1">
      <c r="A109" s="42">
        <v>88</v>
      </c>
      <c r="B109" s="82">
        <v>39657</v>
      </c>
      <c r="C109" s="51"/>
      <c r="D109" s="61"/>
      <c r="E109" s="52">
        <f t="shared" si="7"/>
        <v>39749</v>
      </c>
      <c r="F109" s="42" t="s">
        <v>77</v>
      </c>
      <c r="G109" s="42"/>
      <c r="H109" s="42" t="s">
        <v>77</v>
      </c>
      <c r="I109" s="51"/>
      <c r="J109" s="53"/>
      <c r="K109" s="42" t="s">
        <v>77</v>
      </c>
      <c r="L109" s="54"/>
      <c r="M109" s="51"/>
      <c r="N109" s="90"/>
      <c r="O109" s="51">
        <f t="shared" si="6"/>
        <v>11467290</v>
      </c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101"/>
    </row>
    <row r="110" spans="1:51" s="102" customFormat="1" ht="74.25" customHeight="1">
      <c r="A110" s="42">
        <v>89</v>
      </c>
      <c r="B110" s="82">
        <v>39671</v>
      </c>
      <c r="C110" s="51">
        <v>100000</v>
      </c>
      <c r="D110" s="61">
        <v>91</v>
      </c>
      <c r="E110" s="52">
        <f t="shared" si="7"/>
        <v>39763</v>
      </c>
      <c r="F110" s="42">
        <v>7</v>
      </c>
      <c r="G110" s="42">
        <v>6</v>
      </c>
      <c r="H110" s="51">
        <v>146700</v>
      </c>
      <c r="I110" s="51">
        <v>98500</v>
      </c>
      <c r="J110" s="53">
        <v>148.2</v>
      </c>
      <c r="K110" s="54" t="s">
        <v>126</v>
      </c>
      <c r="L110" s="54">
        <v>0.156</v>
      </c>
      <c r="M110" s="51">
        <v>96256</v>
      </c>
      <c r="N110" s="90">
        <v>100000</v>
      </c>
      <c r="O110" s="51">
        <f t="shared" si="6"/>
        <v>11567290</v>
      </c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101"/>
    </row>
    <row r="111" spans="1:51" s="102" customFormat="1" ht="74.25" customHeight="1">
      <c r="A111" s="42">
        <v>90</v>
      </c>
      <c r="B111" s="82">
        <v>39685</v>
      </c>
      <c r="C111" s="51">
        <v>100000</v>
      </c>
      <c r="D111" s="61">
        <v>91</v>
      </c>
      <c r="E111" s="52">
        <f t="shared" si="7"/>
        <v>39777</v>
      </c>
      <c r="F111" s="42">
        <v>5</v>
      </c>
      <c r="G111" s="42">
        <v>5</v>
      </c>
      <c r="H111" s="51">
        <v>79500</v>
      </c>
      <c r="I111" s="51">
        <v>79500</v>
      </c>
      <c r="J111" s="53">
        <v>80.5</v>
      </c>
      <c r="K111" s="54" t="s">
        <v>127</v>
      </c>
      <c r="L111" s="54">
        <v>0.16</v>
      </c>
      <c r="M111" s="51">
        <v>77412</v>
      </c>
      <c r="N111" s="90">
        <v>80500</v>
      </c>
      <c r="O111" s="51">
        <f aca="true" t="shared" si="8" ref="O111:O121">+O110+N111</f>
        <v>11647790</v>
      </c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101"/>
    </row>
    <row r="112" spans="1:51" s="102" customFormat="1" ht="74.25" customHeight="1">
      <c r="A112" s="42">
        <v>91</v>
      </c>
      <c r="B112" s="82">
        <v>39699</v>
      </c>
      <c r="C112" s="51">
        <v>100000</v>
      </c>
      <c r="D112" s="61">
        <v>91</v>
      </c>
      <c r="E112" s="52">
        <f t="shared" si="7"/>
        <v>39791</v>
      </c>
      <c r="F112" s="42">
        <v>6</v>
      </c>
      <c r="G112" s="42">
        <v>6</v>
      </c>
      <c r="H112" s="51">
        <v>122000</v>
      </c>
      <c r="I112" s="51">
        <v>99510</v>
      </c>
      <c r="J112" s="53">
        <v>122.5</v>
      </c>
      <c r="K112" s="54" t="s">
        <v>128</v>
      </c>
      <c r="L112" s="54">
        <v>0.16</v>
      </c>
      <c r="M112" s="51">
        <v>96174</v>
      </c>
      <c r="N112" s="90">
        <v>100010</v>
      </c>
      <c r="O112" s="51">
        <f t="shared" si="8"/>
        <v>11747800</v>
      </c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101"/>
    </row>
    <row r="113" spans="1:15" s="27" customFormat="1" ht="74.25" customHeight="1">
      <c r="A113" s="57">
        <v>92</v>
      </c>
      <c r="B113" s="103">
        <v>39713</v>
      </c>
      <c r="C113" s="49">
        <v>100000</v>
      </c>
      <c r="D113" s="104">
        <v>91</v>
      </c>
      <c r="E113" s="58">
        <f t="shared" si="7"/>
        <v>39805</v>
      </c>
      <c r="F113" s="57">
        <v>4</v>
      </c>
      <c r="G113" s="57">
        <v>4</v>
      </c>
      <c r="H113" s="49">
        <v>68000</v>
      </c>
      <c r="I113" s="49">
        <v>68000</v>
      </c>
      <c r="J113" s="59">
        <v>69</v>
      </c>
      <c r="K113" s="60" t="s">
        <v>129</v>
      </c>
      <c r="L113" s="60">
        <v>0.16</v>
      </c>
      <c r="M113" s="49">
        <v>66353</v>
      </c>
      <c r="N113" s="89">
        <v>69000</v>
      </c>
      <c r="O113" s="51">
        <f t="shared" si="8"/>
        <v>11816800</v>
      </c>
    </row>
    <row r="114" spans="1:51" s="124" customFormat="1" ht="74.25" customHeight="1">
      <c r="A114" s="97">
        <v>93</v>
      </c>
      <c r="B114" s="103">
        <v>39727</v>
      </c>
      <c r="C114" s="118">
        <v>100000</v>
      </c>
      <c r="D114" s="119">
        <v>91</v>
      </c>
      <c r="E114" s="103">
        <f t="shared" si="7"/>
        <v>39819</v>
      </c>
      <c r="F114" s="97" t="s">
        <v>77</v>
      </c>
      <c r="G114" s="97"/>
      <c r="H114" s="97" t="s">
        <v>77</v>
      </c>
      <c r="I114" s="118"/>
      <c r="J114" s="120"/>
      <c r="K114" s="97" t="s">
        <v>77</v>
      </c>
      <c r="L114" s="121"/>
      <c r="M114" s="118">
        <v>0</v>
      </c>
      <c r="N114" s="122">
        <v>0</v>
      </c>
      <c r="O114" s="48">
        <f t="shared" si="8"/>
        <v>11816800</v>
      </c>
      <c r="P114" s="107"/>
      <c r="Q114" s="108"/>
      <c r="R114" s="108"/>
      <c r="S114" s="108"/>
      <c r="T114" s="108"/>
      <c r="U114" s="108"/>
      <c r="V114" s="108"/>
      <c r="W114" s="108"/>
      <c r="X114" s="108"/>
      <c r="Y114" s="108"/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/>
      <c r="AN114" s="108"/>
      <c r="AO114" s="108"/>
      <c r="AP114" s="108"/>
      <c r="AQ114" s="108"/>
      <c r="AR114" s="108"/>
      <c r="AS114" s="108"/>
      <c r="AT114" s="108"/>
      <c r="AU114" s="108"/>
      <c r="AV114" s="108"/>
      <c r="AW114" s="108"/>
      <c r="AX114" s="108"/>
      <c r="AY114" s="123"/>
    </row>
    <row r="115" spans="1:51" s="117" customFormat="1" ht="74.25" customHeight="1">
      <c r="A115" s="81">
        <v>94</v>
      </c>
      <c r="B115" s="82">
        <v>39741</v>
      </c>
      <c r="C115" s="48">
        <v>100000</v>
      </c>
      <c r="D115" s="115">
        <v>91</v>
      </c>
      <c r="E115" s="82">
        <f t="shared" si="7"/>
        <v>39833</v>
      </c>
      <c r="F115" s="81">
        <v>7</v>
      </c>
      <c r="G115" s="81">
        <v>7</v>
      </c>
      <c r="H115" s="48">
        <v>140850</v>
      </c>
      <c r="I115" s="48">
        <v>99010</v>
      </c>
      <c r="J115" s="83">
        <v>141.85</v>
      </c>
      <c r="K115" s="81" t="s">
        <v>130</v>
      </c>
      <c r="L115" s="84">
        <v>0.16</v>
      </c>
      <c r="M115" s="48">
        <v>96174</v>
      </c>
      <c r="N115" s="88">
        <v>100010</v>
      </c>
      <c r="O115" s="48">
        <f t="shared" si="8"/>
        <v>11916810</v>
      </c>
      <c r="P115" s="107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16"/>
    </row>
    <row r="116" spans="1:51" s="117" customFormat="1" ht="74.25" customHeight="1">
      <c r="A116" s="81">
        <v>95</v>
      </c>
      <c r="B116" s="82">
        <v>39755</v>
      </c>
      <c r="C116" s="48">
        <v>100000</v>
      </c>
      <c r="D116" s="115">
        <v>91</v>
      </c>
      <c r="E116" s="82">
        <f t="shared" si="7"/>
        <v>39847</v>
      </c>
      <c r="F116" s="81">
        <v>4</v>
      </c>
      <c r="G116" s="81">
        <v>4</v>
      </c>
      <c r="H116" s="48">
        <v>105000</v>
      </c>
      <c r="I116" s="48">
        <v>99500</v>
      </c>
      <c r="J116" s="83">
        <v>105.5</v>
      </c>
      <c r="K116" s="81" t="s">
        <v>130</v>
      </c>
      <c r="L116" s="84">
        <v>0.16</v>
      </c>
      <c r="M116" s="48">
        <v>96164</v>
      </c>
      <c r="N116" s="88">
        <v>100000</v>
      </c>
      <c r="O116" s="48">
        <f t="shared" si="8"/>
        <v>12016810</v>
      </c>
      <c r="P116" s="107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16"/>
    </row>
    <row r="117" spans="1:51" s="117" customFormat="1" ht="74.25" customHeight="1">
      <c r="A117" s="81">
        <v>96</v>
      </c>
      <c r="B117" s="82">
        <v>39769</v>
      </c>
      <c r="C117" s="48">
        <v>100000</v>
      </c>
      <c r="D117" s="115">
        <v>91</v>
      </c>
      <c r="E117" s="82">
        <f t="shared" si="7"/>
        <v>39861</v>
      </c>
      <c r="F117" s="81">
        <v>6</v>
      </c>
      <c r="G117" s="81">
        <v>6</v>
      </c>
      <c r="H117" s="48">
        <v>138000</v>
      </c>
      <c r="I117" s="48">
        <v>98520</v>
      </c>
      <c r="J117" s="83">
        <v>139.5</v>
      </c>
      <c r="K117" s="81" t="s">
        <v>131</v>
      </c>
      <c r="L117" s="84">
        <v>0.15</v>
      </c>
      <c r="M117" s="48">
        <v>96414</v>
      </c>
      <c r="N117" s="88">
        <v>100020</v>
      </c>
      <c r="O117" s="48">
        <f t="shared" si="8"/>
        <v>12116830</v>
      </c>
      <c r="P117" s="107"/>
      <c r="Q117" s="108"/>
      <c r="R117" s="108"/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108"/>
      <c r="AG117" s="108"/>
      <c r="AH117" s="108"/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16"/>
    </row>
    <row r="118" spans="1:53" s="117" customFormat="1" ht="74.25" customHeight="1">
      <c r="A118" s="81">
        <v>97</v>
      </c>
      <c r="B118" s="82">
        <v>39783</v>
      </c>
      <c r="C118" s="48">
        <v>100000</v>
      </c>
      <c r="D118" s="115">
        <v>91</v>
      </c>
      <c r="E118" s="82">
        <f t="shared" si="7"/>
        <v>39875</v>
      </c>
      <c r="F118" s="81">
        <v>7</v>
      </c>
      <c r="G118" s="81">
        <v>7</v>
      </c>
      <c r="H118" s="48">
        <v>141700</v>
      </c>
      <c r="I118" s="48">
        <v>99010</v>
      </c>
      <c r="J118" s="83">
        <v>142.7</v>
      </c>
      <c r="K118" s="81" t="s">
        <v>132</v>
      </c>
      <c r="L118" s="84">
        <v>0.16</v>
      </c>
      <c r="M118" s="48">
        <v>96174</v>
      </c>
      <c r="N118" s="88">
        <v>100010</v>
      </c>
      <c r="O118" s="48">
        <f t="shared" si="8"/>
        <v>12216840</v>
      </c>
      <c r="P118" s="107"/>
      <c r="Q118" s="108"/>
      <c r="R118" s="108"/>
      <c r="S118" s="108"/>
      <c r="T118" s="108"/>
      <c r="U118" s="108"/>
      <c r="V118" s="108"/>
      <c r="W118" s="108"/>
      <c r="X118" s="108"/>
      <c r="Y118" s="108"/>
      <c r="Z118" s="108"/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/>
      <c r="AN118" s="108"/>
      <c r="AO118" s="108"/>
      <c r="AP118" s="108"/>
      <c r="AQ118" s="108"/>
      <c r="AR118" s="108"/>
      <c r="AS118" s="108"/>
      <c r="AT118" s="108"/>
      <c r="AU118" s="108"/>
      <c r="AV118" s="108"/>
      <c r="AW118" s="108"/>
      <c r="AX118" s="108"/>
      <c r="AY118" s="123"/>
      <c r="AZ118" s="124"/>
      <c r="BA118" s="124"/>
    </row>
    <row r="119" spans="1:54" s="124" customFormat="1" ht="74.25" customHeight="1">
      <c r="A119" s="97">
        <v>98</v>
      </c>
      <c r="B119" s="103">
        <v>39797</v>
      </c>
      <c r="C119" s="118">
        <v>100000</v>
      </c>
      <c r="D119" s="119">
        <v>91</v>
      </c>
      <c r="E119" s="103">
        <f t="shared" si="7"/>
        <v>39889</v>
      </c>
      <c r="F119" s="97">
        <v>14</v>
      </c>
      <c r="G119" s="97">
        <v>13</v>
      </c>
      <c r="H119" s="118">
        <v>116000</v>
      </c>
      <c r="I119" s="118">
        <v>99510</v>
      </c>
      <c r="J119" s="120">
        <v>96.4</v>
      </c>
      <c r="K119" s="97" t="s">
        <v>133</v>
      </c>
      <c r="L119" s="121">
        <v>0.15</v>
      </c>
      <c r="M119" s="118">
        <v>96404</v>
      </c>
      <c r="N119" s="122">
        <v>100010</v>
      </c>
      <c r="O119" s="48">
        <f t="shared" si="8"/>
        <v>12316850</v>
      </c>
      <c r="P119" s="107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23"/>
    </row>
    <row r="120" spans="1:54" s="117" customFormat="1" ht="74.25" customHeight="1">
      <c r="A120" s="81">
        <v>99</v>
      </c>
      <c r="B120" s="82">
        <v>39812</v>
      </c>
      <c r="C120" s="48"/>
      <c r="D120" s="115"/>
      <c r="E120" s="82">
        <f t="shared" si="7"/>
        <v>39904</v>
      </c>
      <c r="F120" s="97" t="s">
        <v>77</v>
      </c>
      <c r="G120" s="81"/>
      <c r="H120" s="48"/>
      <c r="I120" s="48"/>
      <c r="J120" s="83"/>
      <c r="K120" s="81"/>
      <c r="L120" s="84"/>
      <c r="M120" s="48"/>
      <c r="N120" s="88"/>
      <c r="O120" s="48">
        <f t="shared" si="8"/>
        <v>12316850</v>
      </c>
      <c r="P120" s="107"/>
      <c r="Q120" s="108"/>
      <c r="R120" s="108"/>
      <c r="S120" s="108"/>
      <c r="T120" s="108"/>
      <c r="U120" s="108"/>
      <c r="V120" s="108"/>
      <c r="W120" s="108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16"/>
    </row>
    <row r="121" spans="1:54" s="135" customFormat="1" ht="74.25" customHeight="1">
      <c r="A121" s="125">
        <v>100</v>
      </c>
      <c r="B121" s="126">
        <v>39825</v>
      </c>
      <c r="C121" s="127">
        <v>100000</v>
      </c>
      <c r="D121" s="128">
        <v>91</v>
      </c>
      <c r="E121" s="126">
        <f t="shared" si="7"/>
        <v>39917</v>
      </c>
      <c r="F121" s="125" t="s">
        <v>77</v>
      </c>
      <c r="G121" s="125"/>
      <c r="H121" s="127" t="s">
        <v>77</v>
      </c>
      <c r="I121" s="127"/>
      <c r="J121" s="129"/>
      <c r="K121" s="125" t="s">
        <v>77</v>
      </c>
      <c r="L121" s="130"/>
      <c r="M121" s="127"/>
      <c r="N121" s="131"/>
      <c r="O121" s="69">
        <f t="shared" si="8"/>
        <v>12316850</v>
      </c>
      <c r="P121" s="132"/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  <c r="AF121" s="133"/>
      <c r="AG121" s="133"/>
      <c r="AH121" s="133"/>
      <c r="AI121" s="133"/>
      <c r="AJ121" s="133"/>
      <c r="AK121" s="133"/>
      <c r="AL121" s="133"/>
      <c r="AM121" s="133"/>
      <c r="AN121" s="133"/>
      <c r="AO121" s="133"/>
      <c r="AP121" s="133"/>
      <c r="AQ121" s="133"/>
      <c r="AR121" s="133"/>
      <c r="AS121" s="133"/>
      <c r="AT121" s="133"/>
      <c r="AU121" s="133"/>
      <c r="AV121" s="133"/>
      <c r="AW121" s="133"/>
      <c r="AX121" s="133"/>
      <c r="AY121" s="133"/>
      <c r="AZ121" s="133"/>
      <c r="BA121" s="133"/>
      <c r="BB121" s="134"/>
    </row>
    <row r="122" spans="1:54" s="135" customFormat="1" ht="74.25" customHeight="1">
      <c r="A122" s="125">
        <v>101</v>
      </c>
      <c r="B122" s="126">
        <v>39839</v>
      </c>
      <c r="C122" s="127">
        <v>200000</v>
      </c>
      <c r="D122" s="128">
        <v>91</v>
      </c>
      <c r="E122" s="126">
        <f t="shared" si="7"/>
        <v>39931</v>
      </c>
      <c r="F122" s="125">
        <v>5</v>
      </c>
      <c r="G122" s="125">
        <v>5</v>
      </c>
      <c r="H122" s="127">
        <v>60000</v>
      </c>
      <c r="I122" s="127">
        <v>60000</v>
      </c>
      <c r="J122" s="129">
        <v>30.25</v>
      </c>
      <c r="K122" s="125" t="s">
        <v>134</v>
      </c>
      <c r="L122" s="130">
        <v>0.145</v>
      </c>
      <c r="M122" s="127">
        <v>58389</v>
      </c>
      <c r="N122" s="131">
        <v>60500</v>
      </c>
      <c r="O122" s="69">
        <f aca="true" t="shared" si="9" ref="O122:O135">+O121+N122</f>
        <v>12377350</v>
      </c>
      <c r="P122" s="132"/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4"/>
    </row>
    <row r="123" spans="1:33" s="137" customFormat="1" ht="74.25" customHeight="1">
      <c r="A123" s="125">
        <v>102</v>
      </c>
      <c r="B123" s="126">
        <v>39853</v>
      </c>
      <c r="C123" s="127">
        <v>200000</v>
      </c>
      <c r="D123" s="128">
        <v>91</v>
      </c>
      <c r="E123" s="126">
        <f t="shared" si="7"/>
        <v>39945</v>
      </c>
      <c r="F123" s="125" t="s">
        <v>77</v>
      </c>
      <c r="G123" s="125"/>
      <c r="H123" s="127"/>
      <c r="I123" s="127"/>
      <c r="J123" s="129"/>
      <c r="K123" s="125" t="s">
        <v>77</v>
      </c>
      <c r="L123" s="130"/>
      <c r="M123" s="127"/>
      <c r="N123" s="131"/>
      <c r="O123" s="69">
        <f t="shared" si="9"/>
        <v>12377350</v>
      </c>
      <c r="P123" s="132"/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  <c r="AE123" s="133"/>
      <c r="AF123" s="133"/>
      <c r="AG123" s="136"/>
    </row>
    <row r="124" spans="1:16" s="133" customFormat="1" ht="74.25" customHeight="1">
      <c r="A124" s="125">
        <v>103</v>
      </c>
      <c r="B124" s="126">
        <v>39867</v>
      </c>
      <c r="C124" s="127">
        <v>200000</v>
      </c>
      <c r="D124" s="128">
        <v>91</v>
      </c>
      <c r="E124" s="126">
        <f t="shared" si="7"/>
        <v>39959</v>
      </c>
      <c r="F124" s="125">
        <v>7</v>
      </c>
      <c r="G124" s="125">
        <v>7</v>
      </c>
      <c r="H124" s="127">
        <v>282000</v>
      </c>
      <c r="I124" s="127">
        <v>198500</v>
      </c>
      <c r="J124" s="129">
        <v>141.75</v>
      </c>
      <c r="K124" s="130" t="s">
        <v>135</v>
      </c>
      <c r="L124" s="130">
        <v>0.138</v>
      </c>
      <c r="M124" s="127">
        <v>193384</v>
      </c>
      <c r="N124" s="131">
        <v>200000</v>
      </c>
      <c r="O124" s="69">
        <f t="shared" si="9"/>
        <v>12577350</v>
      </c>
      <c r="P124" s="132"/>
    </row>
    <row r="125" spans="1:33" s="137" customFormat="1" ht="74.25" customHeight="1">
      <c r="A125" s="67">
        <v>104</v>
      </c>
      <c r="B125" s="68">
        <v>39881</v>
      </c>
      <c r="C125" s="69">
        <v>200000</v>
      </c>
      <c r="D125" s="138">
        <v>91</v>
      </c>
      <c r="E125" s="68">
        <f t="shared" si="7"/>
        <v>39973</v>
      </c>
      <c r="F125" s="67" t="s">
        <v>77</v>
      </c>
      <c r="G125" s="67"/>
      <c r="H125" s="69"/>
      <c r="I125" s="69"/>
      <c r="J125" s="70"/>
      <c r="K125" s="71"/>
      <c r="L125" s="71"/>
      <c r="M125" s="69"/>
      <c r="N125" s="139"/>
      <c r="O125" s="69">
        <f t="shared" si="9"/>
        <v>12577350</v>
      </c>
      <c r="P125" s="132"/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  <c r="AE125" s="133"/>
      <c r="AF125" s="133"/>
      <c r="AG125" s="136"/>
    </row>
    <row r="126" spans="1:33" s="135" customFormat="1" ht="74.25" customHeight="1">
      <c r="A126" s="125">
        <v>105</v>
      </c>
      <c r="B126" s="126">
        <v>39895</v>
      </c>
      <c r="C126" s="127">
        <v>200000</v>
      </c>
      <c r="D126" s="128">
        <v>91</v>
      </c>
      <c r="E126" s="126">
        <f t="shared" si="7"/>
        <v>39987</v>
      </c>
      <c r="F126" s="125">
        <v>8</v>
      </c>
      <c r="G126" s="125">
        <v>7</v>
      </c>
      <c r="H126" s="127">
        <v>428500</v>
      </c>
      <c r="I126" s="127">
        <v>198510</v>
      </c>
      <c r="J126" s="129">
        <v>215</v>
      </c>
      <c r="K126" s="130" t="s">
        <v>136</v>
      </c>
      <c r="L126" s="130">
        <v>0.1</v>
      </c>
      <c r="M126" s="127">
        <v>195144</v>
      </c>
      <c r="N126" s="131">
        <v>200010</v>
      </c>
      <c r="O126" s="69">
        <f t="shared" si="9"/>
        <v>12777360</v>
      </c>
      <c r="P126" s="132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4"/>
    </row>
    <row r="127" spans="1:33" s="135" customFormat="1" ht="74.25" customHeight="1">
      <c r="A127" s="125">
        <v>106</v>
      </c>
      <c r="B127" s="126">
        <v>39909</v>
      </c>
      <c r="C127" s="127">
        <v>150000</v>
      </c>
      <c r="D127" s="128">
        <v>91</v>
      </c>
      <c r="E127" s="126">
        <f t="shared" si="7"/>
        <v>40001</v>
      </c>
      <c r="F127" s="67" t="s">
        <v>77</v>
      </c>
      <c r="G127" s="125"/>
      <c r="H127" s="127"/>
      <c r="I127" s="127"/>
      <c r="J127" s="129"/>
      <c r="K127" s="67" t="s">
        <v>77</v>
      </c>
      <c r="L127" s="130"/>
      <c r="M127" s="127">
        <v>0</v>
      </c>
      <c r="N127" s="131">
        <v>0</v>
      </c>
      <c r="O127" s="69">
        <f t="shared" si="9"/>
        <v>12777360</v>
      </c>
      <c r="P127" s="132"/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  <c r="AF127" s="133"/>
      <c r="AG127" s="134"/>
    </row>
    <row r="128" spans="1:33" s="135" customFormat="1" ht="74.25" customHeight="1">
      <c r="A128" s="125">
        <v>107</v>
      </c>
      <c r="B128" s="126">
        <v>39923</v>
      </c>
      <c r="C128" s="127">
        <v>150000</v>
      </c>
      <c r="D128" s="128">
        <v>91</v>
      </c>
      <c r="E128" s="126">
        <f>B128+92</f>
        <v>40015</v>
      </c>
      <c r="F128" s="67" t="s">
        <v>77</v>
      </c>
      <c r="G128" s="125"/>
      <c r="H128" s="127"/>
      <c r="I128" s="127"/>
      <c r="J128" s="129"/>
      <c r="K128" s="67" t="s">
        <v>77</v>
      </c>
      <c r="L128" s="130"/>
      <c r="M128" s="127">
        <v>0</v>
      </c>
      <c r="N128" s="131">
        <v>0</v>
      </c>
      <c r="O128" s="69">
        <f t="shared" si="9"/>
        <v>12777360</v>
      </c>
      <c r="P128" s="132"/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  <c r="AE128" s="133"/>
      <c r="AF128" s="133"/>
      <c r="AG128" s="134"/>
    </row>
    <row r="129" spans="1:36" s="137" customFormat="1" ht="74.25" customHeight="1">
      <c r="A129" s="125">
        <v>108</v>
      </c>
      <c r="B129" s="126">
        <v>39937</v>
      </c>
      <c r="C129" s="127">
        <v>150000</v>
      </c>
      <c r="D129" s="128">
        <v>91</v>
      </c>
      <c r="E129" s="126">
        <f aca="true" t="shared" si="10" ref="E129:E136">B129+92</f>
        <v>40029</v>
      </c>
      <c r="F129" s="125">
        <v>6</v>
      </c>
      <c r="G129" s="125">
        <v>3</v>
      </c>
      <c r="H129" s="127">
        <v>225000</v>
      </c>
      <c r="I129" s="127">
        <v>149000</v>
      </c>
      <c r="J129" s="129">
        <v>150.67</v>
      </c>
      <c r="K129" s="130" t="s">
        <v>137</v>
      </c>
      <c r="L129" s="130">
        <v>0.061</v>
      </c>
      <c r="M129" s="127">
        <v>147753</v>
      </c>
      <c r="N129" s="131">
        <v>150000</v>
      </c>
      <c r="O129" s="69">
        <f t="shared" si="9"/>
        <v>12927360</v>
      </c>
      <c r="P129" s="132"/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  <c r="AE129" s="133"/>
      <c r="AF129" s="133"/>
      <c r="AG129" s="133"/>
      <c r="AH129" s="133"/>
      <c r="AI129" s="133"/>
      <c r="AJ129" s="136"/>
    </row>
    <row r="130" spans="1:16" s="133" customFormat="1" ht="74.25" customHeight="1">
      <c r="A130" s="125">
        <v>109</v>
      </c>
      <c r="B130" s="126">
        <v>39951</v>
      </c>
      <c r="C130" s="127">
        <v>150000</v>
      </c>
      <c r="D130" s="128">
        <v>91</v>
      </c>
      <c r="E130" s="126">
        <f t="shared" si="10"/>
        <v>40043</v>
      </c>
      <c r="F130" s="125">
        <v>7</v>
      </c>
      <c r="G130" s="125">
        <v>5</v>
      </c>
      <c r="H130" s="127">
        <v>358500</v>
      </c>
      <c r="I130" s="127">
        <v>194020</v>
      </c>
      <c r="J130" s="129">
        <v>239.67</v>
      </c>
      <c r="K130" s="130" t="s">
        <v>138</v>
      </c>
      <c r="L130" s="130">
        <v>0.06</v>
      </c>
      <c r="M130" s="127">
        <v>147808</v>
      </c>
      <c r="N130" s="131">
        <v>150020</v>
      </c>
      <c r="O130" s="69">
        <f t="shared" si="9"/>
        <v>13077380</v>
      </c>
      <c r="P130" s="132"/>
    </row>
    <row r="131" spans="1:36" s="135" customFormat="1" ht="74.25" customHeight="1">
      <c r="A131" s="125">
        <v>110</v>
      </c>
      <c r="B131" s="126">
        <v>39965</v>
      </c>
      <c r="C131" s="127">
        <v>150000</v>
      </c>
      <c r="D131" s="128">
        <v>91</v>
      </c>
      <c r="E131" s="126">
        <f t="shared" si="10"/>
        <v>40057</v>
      </c>
      <c r="F131" s="125">
        <v>6</v>
      </c>
      <c r="G131" s="125">
        <v>4</v>
      </c>
      <c r="H131" s="127">
        <v>280000</v>
      </c>
      <c r="I131" s="127">
        <v>149000</v>
      </c>
      <c r="J131" s="129">
        <v>187.33</v>
      </c>
      <c r="K131" s="130" t="s">
        <v>139</v>
      </c>
      <c r="L131" s="130">
        <v>0.055</v>
      </c>
      <c r="M131" s="127">
        <v>147970</v>
      </c>
      <c r="N131" s="131">
        <v>150000</v>
      </c>
      <c r="O131" s="69">
        <f t="shared" si="9"/>
        <v>13227380</v>
      </c>
      <c r="P131" s="132"/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  <c r="AE131" s="133"/>
      <c r="AF131" s="133"/>
      <c r="AG131" s="133"/>
      <c r="AH131" s="133"/>
      <c r="AI131" s="133"/>
      <c r="AJ131" s="134"/>
    </row>
    <row r="132" spans="1:45" s="137" customFormat="1" ht="74.25" customHeight="1">
      <c r="A132" s="67">
        <v>111</v>
      </c>
      <c r="B132" s="68">
        <v>39979</v>
      </c>
      <c r="C132" s="69">
        <v>150000</v>
      </c>
      <c r="D132" s="138">
        <v>91</v>
      </c>
      <c r="E132" s="126">
        <f t="shared" si="10"/>
        <v>40071</v>
      </c>
      <c r="F132" s="67"/>
      <c r="G132" s="67"/>
      <c r="H132" s="69">
        <v>0</v>
      </c>
      <c r="I132" s="69">
        <v>0</v>
      </c>
      <c r="J132" s="70"/>
      <c r="K132" s="71"/>
      <c r="L132" s="71"/>
      <c r="M132" s="69">
        <v>0</v>
      </c>
      <c r="N132" s="139">
        <v>0</v>
      </c>
      <c r="O132" s="69">
        <f>+O131+N132</f>
        <v>13227380</v>
      </c>
      <c r="P132" s="132"/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  <c r="AE132" s="133"/>
      <c r="AF132" s="133"/>
      <c r="AG132" s="133"/>
      <c r="AH132" s="133"/>
      <c r="AI132" s="133"/>
      <c r="AJ132" s="134"/>
      <c r="AK132" s="135"/>
      <c r="AL132" s="135"/>
      <c r="AM132" s="135"/>
      <c r="AN132" s="135"/>
      <c r="AO132" s="135"/>
      <c r="AP132" s="135"/>
      <c r="AQ132" s="135"/>
      <c r="AR132" s="135"/>
      <c r="AS132" s="135"/>
    </row>
    <row r="133" spans="1:46" s="135" customFormat="1" ht="74.25" customHeight="1">
      <c r="A133" s="125">
        <v>112</v>
      </c>
      <c r="B133" s="126">
        <v>39993</v>
      </c>
      <c r="C133" s="127">
        <v>150000</v>
      </c>
      <c r="D133" s="128">
        <v>91</v>
      </c>
      <c r="E133" s="126">
        <f t="shared" si="10"/>
        <v>40085</v>
      </c>
      <c r="F133" s="125">
        <v>5</v>
      </c>
      <c r="G133" s="125">
        <v>4</v>
      </c>
      <c r="H133" s="127">
        <v>252000</v>
      </c>
      <c r="I133" s="127">
        <v>149000</v>
      </c>
      <c r="J133" s="129">
        <v>168</v>
      </c>
      <c r="K133" s="130" t="s">
        <v>140</v>
      </c>
      <c r="L133" s="130">
        <v>0.046</v>
      </c>
      <c r="M133" s="127">
        <v>148299</v>
      </c>
      <c r="N133" s="131">
        <v>150000</v>
      </c>
      <c r="O133" s="69">
        <f t="shared" si="9"/>
        <v>13377380</v>
      </c>
      <c r="P133" s="132"/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4"/>
    </row>
    <row r="134" spans="1:46" s="135" customFormat="1" ht="74.25" customHeight="1">
      <c r="A134" s="125">
        <v>113</v>
      </c>
      <c r="B134" s="126">
        <v>40007</v>
      </c>
      <c r="C134" s="127">
        <v>150000</v>
      </c>
      <c r="D134" s="128">
        <v>91</v>
      </c>
      <c r="E134" s="126">
        <f>B134+92</f>
        <v>40099</v>
      </c>
      <c r="F134" s="125">
        <v>3</v>
      </c>
      <c r="G134" s="125">
        <v>3</v>
      </c>
      <c r="H134" s="127">
        <v>225000</v>
      </c>
      <c r="I134" s="127">
        <v>149000</v>
      </c>
      <c r="J134" s="129">
        <v>150.67</v>
      </c>
      <c r="K134" s="130" t="s">
        <v>141</v>
      </c>
      <c r="L134" s="130">
        <v>0.046</v>
      </c>
      <c r="M134" s="127">
        <v>148299</v>
      </c>
      <c r="N134" s="131">
        <v>150000</v>
      </c>
      <c r="O134" s="69">
        <f t="shared" si="9"/>
        <v>13527380</v>
      </c>
      <c r="P134" s="132"/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  <c r="AE134" s="133"/>
      <c r="AF134" s="133"/>
      <c r="AG134" s="133"/>
      <c r="AH134" s="133"/>
      <c r="AI134" s="133"/>
      <c r="AJ134" s="133"/>
      <c r="AK134" s="133"/>
      <c r="AL134" s="133"/>
      <c r="AM134" s="133"/>
      <c r="AN134" s="133"/>
      <c r="AO134" s="133"/>
      <c r="AP134" s="133"/>
      <c r="AQ134" s="133"/>
      <c r="AR134" s="133"/>
      <c r="AS134" s="133"/>
      <c r="AT134" s="134"/>
    </row>
    <row r="135" spans="1:46" s="135" customFormat="1" ht="74.25" customHeight="1">
      <c r="A135" s="125">
        <v>114</v>
      </c>
      <c r="B135" s="126">
        <v>40021</v>
      </c>
      <c r="C135" s="127">
        <v>150000</v>
      </c>
      <c r="D135" s="128">
        <v>91</v>
      </c>
      <c r="E135" s="126">
        <f t="shared" si="10"/>
        <v>40113</v>
      </c>
      <c r="F135" s="125">
        <v>2</v>
      </c>
      <c r="G135" s="125">
        <v>2</v>
      </c>
      <c r="H135" s="127">
        <v>151000</v>
      </c>
      <c r="I135" s="127">
        <v>149000</v>
      </c>
      <c r="J135" s="129">
        <v>100.67</v>
      </c>
      <c r="K135" s="130" t="s">
        <v>141</v>
      </c>
      <c r="L135" s="130">
        <v>0.05</v>
      </c>
      <c r="M135" s="127">
        <v>148154</v>
      </c>
      <c r="N135" s="131">
        <v>150000</v>
      </c>
      <c r="O135" s="69">
        <f t="shared" si="9"/>
        <v>13677380</v>
      </c>
      <c r="P135" s="132"/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4"/>
    </row>
    <row r="136" spans="1:46" s="135" customFormat="1" ht="74.25" customHeight="1">
      <c r="A136" s="125">
        <v>115</v>
      </c>
      <c r="B136" s="126">
        <v>40035</v>
      </c>
      <c r="C136" s="127">
        <v>200000</v>
      </c>
      <c r="D136" s="128">
        <v>91</v>
      </c>
      <c r="E136" s="126">
        <f t="shared" si="10"/>
        <v>40127</v>
      </c>
      <c r="F136" s="125">
        <v>3</v>
      </c>
      <c r="G136" s="125">
        <v>3</v>
      </c>
      <c r="H136" s="127">
        <v>220000</v>
      </c>
      <c r="I136" s="127">
        <v>199000</v>
      </c>
      <c r="J136" s="129">
        <v>110.5</v>
      </c>
      <c r="K136" s="130" t="s">
        <v>142</v>
      </c>
      <c r="L136" s="130">
        <v>0.065</v>
      </c>
      <c r="M136" s="127">
        <v>196810</v>
      </c>
      <c r="N136" s="131">
        <v>200000</v>
      </c>
      <c r="O136" s="69">
        <f aca="true" t="shared" si="11" ref="O136:O145">+O135+N136</f>
        <v>13877380</v>
      </c>
      <c r="P136" s="132"/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  <c r="AE136" s="133"/>
      <c r="AF136" s="133"/>
      <c r="AG136" s="133"/>
      <c r="AH136" s="133"/>
      <c r="AI136" s="133"/>
      <c r="AJ136" s="133"/>
      <c r="AK136" s="133"/>
      <c r="AL136" s="133"/>
      <c r="AM136" s="133"/>
      <c r="AN136" s="133"/>
      <c r="AO136" s="133"/>
      <c r="AP136" s="133"/>
      <c r="AQ136" s="133"/>
      <c r="AR136" s="133"/>
      <c r="AS136" s="133"/>
      <c r="AT136" s="134"/>
    </row>
    <row r="137" spans="1:46" s="137" customFormat="1" ht="74.25" customHeight="1">
      <c r="A137" s="67">
        <v>116</v>
      </c>
      <c r="B137" s="68" t="s">
        <v>144</v>
      </c>
      <c r="C137" s="69">
        <v>200000</v>
      </c>
      <c r="D137" s="138">
        <v>91</v>
      </c>
      <c r="E137" s="126" t="s">
        <v>145</v>
      </c>
      <c r="F137" s="67" t="s">
        <v>77</v>
      </c>
      <c r="G137" s="67"/>
      <c r="H137" s="69"/>
      <c r="I137" s="69"/>
      <c r="J137" s="70"/>
      <c r="K137" s="71"/>
      <c r="L137" s="71"/>
      <c r="M137" s="69"/>
      <c r="N137" s="139"/>
      <c r="O137" s="69">
        <f t="shared" si="11"/>
        <v>13877380</v>
      </c>
      <c r="P137" s="132"/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6"/>
    </row>
    <row r="138" spans="1:46" s="137" customFormat="1" ht="74.25" customHeight="1">
      <c r="A138" s="67">
        <v>117</v>
      </c>
      <c r="B138" s="68">
        <v>40063</v>
      </c>
      <c r="C138" s="69">
        <v>200000</v>
      </c>
      <c r="D138" s="138">
        <v>91</v>
      </c>
      <c r="E138" s="68">
        <v>40155</v>
      </c>
      <c r="F138" s="67" t="s">
        <v>77</v>
      </c>
      <c r="G138" s="67"/>
      <c r="H138" s="69"/>
      <c r="I138" s="69"/>
      <c r="J138" s="70"/>
      <c r="K138" s="71"/>
      <c r="L138" s="71"/>
      <c r="M138" s="69"/>
      <c r="N138" s="139"/>
      <c r="O138" s="69">
        <f t="shared" si="11"/>
        <v>13877380</v>
      </c>
      <c r="P138" s="132"/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  <c r="AE138" s="133"/>
      <c r="AF138" s="133"/>
      <c r="AG138" s="133"/>
      <c r="AH138" s="133"/>
      <c r="AI138" s="133"/>
      <c r="AJ138" s="133"/>
      <c r="AK138" s="133"/>
      <c r="AL138" s="133"/>
      <c r="AM138" s="133"/>
      <c r="AN138" s="133"/>
      <c r="AO138" s="133"/>
      <c r="AP138" s="133"/>
      <c r="AQ138" s="133"/>
      <c r="AR138" s="133"/>
      <c r="AS138" s="133"/>
      <c r="AT138" s="136"/>
    </row>
    <row r="139" spans="1:46" s="137" customFormat="1" ht="74.25" customHeight="1">
      <c r="A139" s="67">
        <v>118</v>
      </c>
      <c r="B139" s="68" t="s">
        <v>146</v>
      </c>
      <c r="C139" s="69">
        <v>200000</v>
      </c>
      <c r="D139" s="138">
        <v>91</v>
      </c>
      <c r="E139" s="68" t="s">
        <v>147</v>
      </c>
      <c r="F139" s="67" t="s">
        <v>77</v>
      </c>
      <c r="G139" s="67"/>
      <c r="H139" s="69"/>
      <c r="I139" s="69"/>
      <c r="J139" s="70"/>
      <c r="K139" s="71"/>
      <c r="L139" s="71"/>
      <c r="M139" s="69"/>
      <c r="N139" s="139"/>
      <c r="O139" s="69">
        <f t="shared" si="11"/>
        <v>13877380</v>
      </c>
      <c r="P139" s="132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6"/>
    </row>
    <row r="140" spans="1:46" s="135" customFormat="1" ht="74.25" customHeight="1">
      <c r="A140" s="125">
        <v>119</v>
      </c>
      <c r="B140" s="126">
        <v>39943</v>
      </c>
      <c r="C140" s="127">
        <v>200000</v>
      </c>
      <c r="D140" s="128">
        <v>91</v>
      </c>
      <c r="E140" s="126">
        <v>40299</v>
      </c>
      <c r="F140" s="125">
        <v>2</v>
      </c>
      <c r="G140" s="125">
        <v>2</v>
      </c>
      <c r="H140" s="127">
        <v>107000</v>
      </c>
      <c r="I140" s="127">
        <v>107000</v>
      </c>
      <c r="J140" s="129">
        <v>53.75</v>
      </c>
      <c r="K140" s="130" t="s">
        <v>143</v>
      </c>
      <c r="L140" s="130">
        <v>0.055</v>
      </c>
      <c r="M140" s="127">
        <v>106045</v>
      </c>
      <c r="N140" s="131">
        <v>107500</v>
      </c>
      <c r="O140" s="69">
        <f t="shared" si="11"/>
        <v>13984880</v>
      </c>
      <c r="P140" s="132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  <c r="AE140" s="133"/>
      <c r="AF140" s="133"/>
      <c r="AG140" s="133"/>
      <c r="AH140" s="133"/>
      <c r="AI140" s="133"/>
      <c r="AJ140" s="133"/>
      <c r="AK140" s="133"/>
      <c r="AL140" s="133"/>
      <c r="AM140" s="133"/>
      <c r="AN140" s="133"/>
      <c r="AO140" s="133"/>
      <c r="AP140" s="133"/>
      <c r="AQ140" s="133"/>
      <c r="AR140" s="133"/>
      <c r="AS140" s="133"/>
      <c r="AT140" s="134"/>
    </row>
    <row r="141" spans="1:46" s="135" customFormat="1" ht="74.25" customHeight="1">
      <c r="A141" s="125">
        <v>120</v>
      </c>
      <c r="B141" s="126" t="s">
        <v>148</v>
      </c>
      <c r="C141" s="127">
        <v>200000</v>
      </c>
      <c r="D141" s="128">
        <v>91</v>
      </c>
      <c r="E141" s="126" t="s">
        <v>149</v>
      </c>
      <c r="F141" s="125">
        <v>2</v>
      </c>
      <c r="G141" s="125">
        <v>2</v>
      </c>
      <c r="H141" s="127">
        <v>103500</v>
      </c>
      <c r="I141" s="127">
        <v>103500</v>
      </c>
      <c r="J141" s="129">
        <v>51.75</v>
      </c>
      <c r="K141" s="130" t="s">
        <v>150</v>
      </c>
      <c r="L141" s="130">
        <v>0.055</v>
      </c>
      <c r="M141" s="127">
        <v>102100</v>
      </c>
      <c r="N141" s="131">
        <v>103500</v>
      </c>
      <c r="O141" s="69">
        <f t="shared" si="11"/>
        <v>14088380</v>
      </c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4"/>
    </row>
    <row r="142" spans="1:46" s="137" customFormat="1" ht="74.25" customHeight="1">
      <c r="A142" s="67">
        <v>121</v>
      </c>
      <c r="B142" s="68">
        <v>39855</v>
      </c>
      <c r="C142" s="69">
        <v>200000</v>
      </c>
      <c r="D142" s="138">
        <v>91</v>
      </c>
      <c r="E142" s="68">
        <v>40211</v>
      </c>
      <c r="F142" s="67">
        <v>4</v>
      </c>
      <c r="G142" s="67">
        <v>4</v>
      </c>
      <c r="H142" s="69">
        <v>180000</v>
      </c>
      <c r="I142" s="69">
        <v>180000</v>
      </c>
      <c r="J142" s="70">
        <v>90.75</v>
      </c>
      <c r="K142" s="71" t="s">
        <v>151</v>
      </c>
      <c r="L142" s="71">
        <v>0.055</v>
      </c>
      <c r="M142" s="69">
        <v>179044</v>
      </c>
      <c r="N142" s="139">
        <v>181500</v>
      </c>
      <c r="O142" s="69">
        <f t="shared" si="11"/>
        <v>14269880</v>
      </c>
      <c r="P142" s="133"/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  <c r="AE142" s="133"/>
      <c r="AF142" s="133"/>
      <c r="AG142" s="133"/>
      <c r="AH142" s="133"/>
      <c r="AI142" s="133"/>
      <c r="AJ142" s="133"/>
      <c r="AK142" s="133"/>
      <c r="AL142" s="133"/>
      <c r="AM142" s="133"/>
      <c r="AN142" s="133"/>
      <c r="AO142" s="133"/>
      <c r="AP142" s="133"/>
      <c r="AQ142" s="133"/>
      <c r="AR142" s="133"/>
      <c r="AS142" s="133"/>
      <c r="AT142" s="136"/>
    </row>
    <row r="143" spans="1:15" s="133" customFormat="1" ht="74.25" customHeight="1">
      <c r="A143" s="67">
        <v>122</v>
      </c>
      <c r="B143" s="68" t="s">
        <v>152</v>
      </c>
      <c r="C143" s="69">
        <v>200000</v>
      </c>
      <c r="D143" s="138">
        <v>91</v>
      </c>
      <c r="E143" s="68">
        <v>40225</v>
      </c>
      <c r="F143" s="67">
        <v>6</v>
      </c>
      <c r="G143" s="67">
        <v>6</v>
      </c>
      <c r="H143" s="69">
        <v>234000</v>
      </c>
      <c r="I143" s="69">
        <v>198520</v>
      </c>
      <c r="J143" s="70">
        <v>117.75</v>
      </c>
      <c r="K143" s="71" t="s">
        <v>153</v>
      </c>
      <c r="L143" s="71">
        <v>0.055</v>
      </c>
      <c r="M143" s="69">
        <v>197313</v>
      </c>
      <c r="N143" s="69">
        <v>200020</v>
      </c>
      <c r="O143" s="69">
        <f t="shared" si="11"/>
        <v>14469900</v>
      </c>
    </row>
    <row r="144" spans="1:15" s="133" customFormat="1" ht="74.25" customHeight="1">
      <c r="A144" s="67">
        <v>123</v>
      </c>
      <c r="B144" s="68" t="s">
        <v>155</v>
      </c>
      <c r="C144" s="69"/>
      <c r="D144" s="138"/>
      <c r="E144" s="140" t="s">
        <v>154</v>
      </c>
      <c r="F144" s="67"/>
      <c r="G144" s="67"/>
      <c r="H144" s="69"/>
      <c r="I144" s="69" t="s">
        <v>154</v>
      </c>
      <c r="J144" s="70"/>
      <c r="K144" s="71"/>
      <c r="L144" s="71"/>
      <c r="M144" s="69"/>
      <c r="N144" s="69"/>
      <c r="O144" s="69">
        <f t="shared" si="11"/>
        <v>14469900</v>
      </c>
    </row>
    <row r="145" spans="1:15" s="108" customFormat="1" ht="74.25" customHeight="1">
      <c r="A145" s="81">
        <v>124</v>
      </c>
      <c r="B145" s="82" t="s">
        <v>156</v>
      </c>
      <c r="C145" s="48">
        <v>200000</v>
      </c>
      <c r="D145" s="115">
        <v>91</v>
      </c>
      <c r="E145" s="82">
        <v>40253</v>
      </c>
      <c r="F145" s="81">
        <v>2</v>
      </c>
      <c r="G145" s="81">
        <v>2</v>
      </c>
      <c r="H145" s="48">
        <v>175000</v>
      </c>
      <c r="I145" s="48">
        <v>175000</v>
      </c>
      <c r="J145" s="83">
        <v>88</v>
      </c>
      <c r="K145" s="84" t="s">
        <v>157</v>
      </c>
      <c r="L145" s="84">
        <v>0.06</v>
      </c>
      <c r="M145" s="48">
        <v>173405</v>
      </c>
      <c r="N145" s="48">
        <v>176000</v>
      </c>
      <c r="O145" s="48">
        <f t="shared" si="11"/>
        <v>14645900</v>
      </c>
    </row>
    <row r="146" spans="1:15" s="110" customFormat="1" ht="74.25" customHeight="1">
      <c r="A146" s="81">
        <v>125</v>
      </c>
      <c r="B146" s="82" t="s">
        <v>158</v>
      </c>
      <c r="C146" s="48">
        <v>200000</v>
      </c>
      <c r="D146" s="115">
        <v>91</v>
      </c>
      <c r="E146" s="82">
        <v>40267</v>
      </c>
      <c r="F146" s="81">
        <v>2</v>
      </c>
      <c r="G146" s="81">
        <v>2</v>
      </c>
      <c r="H146" s="48">
        <v>200000</v>
      </c>
      <c r="I146" s="48">
        <v>199010</v>
      </c>
      <c r="J146" s="83">
        <v>100.5</v>
      </c>
      <c r="K146" s="84" t="s">
        <v>150</v>
      </c>
      <c r="L146" s="84">
        <v>0.055</v>
      </c>
      <c r="M146" s="48">
        <v>197303</v>
      </c>
      <c r="N146" s="48">
        <v>200010</v>
      </c>
      <c r="O146" s="48">
        <f>+O145+N146</f>
        <v>14845910</v>
      </c>
    </row>
    <row r="147" spans="1:15" s="108" customFormat="1" ht="80.25" customHeight="1">
      <c r="A147" s="141"/>
      <c r="B147" s="142"/>
      <c r="C147" s="143"/>
      <c r="D147" s="144"/>
      <c r="E147" s="142"/>
      <c r="F147" s="141"/>
      <c r="G147" s="141"/>
      <c r="H147" s="236"/>
      <c r="I147" s="236"/>
      <c r="J147" s="236"/>
      <c r="K147" s="236"/>
      <c r="L147" s="236"/>
      <c r="M147" s="236"/>
      <c r="N147" s="20" t="s">
        <v>234</v>
      </c>
      <c r="O147" s="18"/>
    </row>
    <row r="148" spans="1:15" s="151" customFormat="1" ht="74.25" customHeight="1" thickBot="1">
      <c r="A148" s="145"/>
      <c r="B148" s="146"/>
      <c r="C148" s="147"/>
      <c r="D148" s="148"/>
      <c r="E148" s="146"/>
      <c r="F148" s="145"/>
      <c r="G148" s="145"/>
      <c r="H148" s="235" t="s">
        <v>235</v>
      </c>
      <c r="I148" s="235"/>
      <c r="J148" s="235"/>
      <c r="K148" s="235"/>
      <c r="L148" s="235"/>
      <c r="M148" s="235"/>
      <c r="N148" s="149"/>
      <c r="O148" s="150"/>
    </row>
    <row r="149" spans="1:104" s="15" customFormat="1" ht="74.25" customHeight="1">
      <c r="A149" s="28" t="s">
        <v>48</v>
      </c>
      <c r="B149" s="29" t="s">
        <v>32</v>
      </c>
      <c r="C149" s="28" t="s">
        <v>46</v>
      </c>
      <c r="D149" s="28" t="s">
        <v>30</v>
      </c>
      <c r="E149" s="29" t="s">
        <v>32</v>
      </c>
      <c r="F149" s="28" t="s">
        <v>80</v>
      </c>
      <c r="G149" s="28" t="s">
        <v>24</v>
      </c>
      <c r="H149" s="28" t="s">
        <v>33</v>
      </c>
      <c r="I149" s="28" t="s">
        <v>41</v>
      </c>
      <c r="J149" s="30" t="s">
        <v>34</v>
      </c>
      <c r="K149" s="28" t="s">
        <v>36</v>
      </c>
      <c r="L149" s="79" t="s">
        <v>45</v>
      </c>
      <c r="M149" s="31" t="s">
        <v>109</v>
      </c>
      <c r="N149" s="32" t="s">
        <v>37</v>
      </c>
      <c r="O149" s="32" t="s">
        <v>72</v>
      </c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</row>
    <row r="150" spans="1:16" s="15" customFormat="1" ht="74.25" customHeight="1">
      <c r="A150" s="28" t="s">
        <v>47</v>
      </c>
      <c r="B150" s="29" t="s">
        <v>25</v>
      </c>
      <c r="C150" s="28" t="s">
        <v>17</v>
      </c>
      <c r="D150" s="28" t="s">
        <v>31</v>
      </c>
      <c r="E150" s="29" t="s">
        <v>18</v>
      </c>
      <c r="F150" s="28" t="s">
        <v>27</v>
      </c>
      <c r="G150" s="28" t="s">
        <v>27</v>
      </c>
      <c r="H150" s="28" t="s">
        <v>54</v>
      </c>
      <c r="I150" s="28" t="s">
        <v>19</v>
      </c>
      <c r="J150" s="30" t="s">
        <v>35</v>
      </c>
      <c r="K150" s="28" t="s">
        <v>19</v>
      </c>
      <c r="L150" s="79" t="s">
        <v>20</v>
      </c>
      <c r="M150" s="31" t="s">
        <v>110</v>
      </c>
      <c r="N150" s="32" t="s">
        <v>38</v>
      </c>
      <c r="O150" s="32" t="s">
        <v>73</v>
      </c>
      <c r="P150" s="27"/>
    </row>
    <row r="151" spans="1:16" s="15" customFormat="1" ht="74.25" customHeight="1">
      <c r="A151" s="34"/>
      <c r="B151" s="29"/>
      <c r="C151" s="28"/>
      <c r="D151" s="28"/>
      <c r="E151" s="29"/>
      <c r="F151" s="28"/>
      <c r="G151" s="28" t="s">
        <v>26</v>
      </c>
      <c r="H151" s="28"/>
      <c r="I151" s="28" t="s">
        <v>40</v>
      </c>
      <c r="J151" s="30"/>
      <c r="K151" s="28"/>
      <c r="L151" s="79"/>
      <c r="M151" s="31"/>
      <c r="N151" s="32"/>
      <c r="O151" s="32"/>
      <c r="P151" s="27"/>
    </row>
    <row r="152" spans="1:16" s="15" customFormat="1" ht="74.25" customHeight="1">
      <c r="A152" s="28" t="s">
        <v>0</v>
      </c>
      <c r="B152" s="29" t="s">
        <v>2</v>
      </c>
      <c r="C152" s="28" t="s">
        <v>15</v>
      </c>
      <c r="D152" s="28" t="s">
        <v>3</v>
      </c>
      <c r="E152" s="29" t="s">
        <v>4</v>
      </c>
      <c r="F152" s="28" t="s">
        <v>23</v>
      </c>
      <c r="G152" s="28" t="s">
        <v>7</v>
      </c>
      <c r="H152" s="28" t="s">
        <v>8</v>
      </c>
      <c r="I152" s="28" t="s">
        <v>10</v>
      </c>
      <c r="J152" s="30" t="s">
        <v>11</v>
      </c>
      <c r="K152" s="28" t="s">
        <v>96</v>
      </c>
      <c r="L152" s="79" t="s">
        <v>22</v>
      </c>
      <c r="M152" s="31" t="s">
        <v>111</v>
      </c>
      <c r="N152" s="32" t="s">
        <v>15</v>
      </c>
      <c r="O152" s="32" t="s">
        <v>74</v>
      </c>
      <c r="P152" s="27"/>
    </row>
    <row r="153" spans="1:16" s="15" customFormat="1" ht="74.25" customHeight="1">
      <c r="A153" s="28" t="s">
        <v>1</v>
      </c>
      <c r="B153" s="29" t="s">
        <v>1</v>
      </c>
      <c r="C153" s="28" t="s">
        <v>29</v>
      </c>
      <c r="D153" s="28" t="s">
        <v>21</v>
      </c>
      <c r="E153" s="29" t="s">
        <v>5</v>
      </c>
      <c r="F153" s="28" t="s">
        <v>53</v>
      </c>
      <c r="G153" s="28" t="s">
        <v>6</v>
      </c>
      <c r="H153" s="28" t="s">
        <v>53</v>
      </c>
      <c r="I153" s="28" t="s">
        <v>53</v>
      </c>
      <c r="J153" s="30" t="s">
        <v>12</v>
      </c>
      <c r="K153" s="28" t="s">
        <v>13</v>
      </c>
      <c r="L153" s="79" t="s">
        <v>14</v>
      </c>
      <c r="M153" s="31" t="s">
        <v>112</v>
      </c>
      <c r="N153" s="32" t="s">
        <v>16</v>
      </c>
      <c r="O153" s="32" t="s">
        <v>75</v>
      </c>
      <c r="P153" s="27"/>
    </row>
    <row r="154" spans="1:16" s="15" customFormat="1" ht="74.25" customHeight="1" thickBot="1">
      <c r="A154" s="35"/>
      <c r="B154" s="36"/>
      <c r="C154" s="35"/>
      <c r="D154" s="37" t="s">
        <v>50</v>
      </c>
      <c r="E154" s="38"/>
      <c r="F154" s="37" t="s">
        <v>6</v>
      </c>
      <c r="G154" s="37"/>
      <c r="H154" s="37" t="s">
        <v>9</v>
      </c>
      <c r="I154" s="37" t="s">
        <v>39</v>
      </c>
      <c r="J154" s="39" t="s">
        <v>51</v>
      </c>
      <c r="K154" s="37"/>
      <c r="L154" s="80"/>
      <c r="M154" s="40"/>
      <c r="N154" s="41"/>
      <c r="O154" s="32" t="s">
        <v>76</v>
      </c>
      <c r="P154" s="27"/>
    </row>
    <row r="155" spans="1:45" s="15" customFormat="1" ht="74.25" customHeight="1" thickBot="1">
      <c r="A155" s="42" t="s">
        <v>159</v>
      </c>
      <c r="B155" s="43">
        <v>40189</v>
      </c>
      <c r="C155" s="44">
        <v>200000</v>
      </c>
      <c r="D155" s="45">
        <v>364</v>
      </c>
      <c r="E155" s="43">
        <f>B155+365</f>
        <v>40554</v>
      </c>
      <c r="F155" s="45">
        <v>3</v>
      </c>
      <c r="G155" s="45">
        <v>3</v>
      </c>
      <c r="H155" s="44">
        <v>160000</v>
      </c>
      <c r="I155" s="44">
        <v>160000</v>
      </c>
      <c r="J155" s="46">
        <v>80.5</v>
      </c>
      <c r="K155" s="45" t="s">
        <v>160</v>
      </c>
      <c r="L155" s="47">
        <v>0.07</v>
      </c>
      <c r="M155" s="48">
        <v>150494</v>
      </c>
      <c r="N155" s="44">
        <v>161000</v>
      </c>
      <c r="O155" s="44">
        <f>O146+N155</f>
        <v>15006910</v>
      </c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</row>
    <row r="156" spans="1:15" s="87" customFormat="1" ht="74.25" customHeight="1">
      <c r="A156" s="81" t="s">
        <v>161</v>
      </c>
      <c r="B156" s="152">
        <v>40203</v>
      </c>
      <c r="C156" s="153">
        <v>200000</v>
      </c>
      <c r="D156" s="154">
        <v>182</v>
      </c>
      <c r="E156" s="152">
        <f>B156+183</f>
        <v>40386</v>
      </c>
      <c r="F156" s="154">
        <v>2</v>
      </c>
      <c r="G156" s="154">
        <v>2</v>
      </c>
      <c r="H156" s="153">
        <v>200000</v>
      </c>
      <c r="I156" s="153">
        <v>199000</v>
      </c>
      <c r="J156" s="155">
        <v>100.5</v>
      </c>
      <c r="K156" s="154" t="s">
        <v>162</v>
      </c>
      <c r="L156" s="156">
        <v>0.065</v>
      </c>
      <c r="M156" s="153">
        <v>193722</v>
      </c>
      <c r="N156" s="157">
        <v>200000</v>
      </c>
      <c r="O156" s="48">
        <f aca="true" t="shared" si="12" ref="O156:O180">O155+N156</f>
        <v>15206910</v>
      </c>
    </row>
    <row r="157" spans="1:15" s="87" customFormat="1" ht="74.25" customHeight="1">
      <c r="A157" s="81" t="s">
        <v>163</v>
      </c>
      <c r="B157" s="152">
        <v>40217</v>
      </c>
      <c r="C157" s="153">
        <v>200000</v>
      </c>
      <c r="D157" s="154">
        <v>182</v>
      </c>
      <c r="E157" s="152">
        <f>B157+183</f>
        <v>40400</v>
      </c>
      <c r="F157" s="154">
        <v>2</v>
      </c>
      <c r="G157" s="154">
        <v>2</v>
      </c>
      <c r="H157" s="153">
        <v>200000</v>
      </c>
      <c r="I157" s="153">
        <v>199000</v>
      </c>
      <c r="J157" s="155">
        <v>100.5</v>
      </c>
      <c r="K157" s="154" t="s">
        <v>157</v>
      </c>
      <c r="L157" s="156">
        <v>0.06</v>
      </c>
      <c r="M157" s="153">
        <v>194190</v>
      </c>
      <c r="N157" s="153">
        <v>200000</v>
      </c>
      <c r="O157" s="48">
        <f t="shared" si="12"/>
        <v>15406910</v>
      </c>
    </row>
    <row r="158" spans="1:15" s="87" customFormat="1" ht="74.25" customHeight="1">
      <c r="A158" s="81" t="s">
        <v>164</v>
      </c>
      <c r="B158" s="152">
        <v>40231</v>
      </c>
      <c r="C158" s="153">
        <v>200000</v>
      </c>
      <c r="D158" s="154">
        <v>182</v>
      </c>
      <c r="E158" s="152">
        <f>B158+183</f>
        <v>40414</v>
      </c>
      <c r="F158" s="154">
        <v>1</v>
      </c>
      <c r="G158" s="154">
        <v>1</v>
      </c>
      <c r="H158" s="153">
        <v>100500</v>
      </c>
      <c r="I158" s="153">
        <v>100000</v>
      </c>
      <c r="J158" s="155">
        <v>50.25</v>
      </c>
      <c r="K158" s="154" t="s">
        <v>165</v>
      </c>
      <c r="L158" s="156">
        <v>0.06</v>
      </c>
      <c r="M158" s="153">
        <v>97580</v>
      </c>
      <c r="N158" s="153">
        <v>100500</v>
      </c>
      <c r="O158" s="48">
        <f>O157+N158</f>
        <v>15507410</v>
      </c>
    </row>
    <row r="159" spans="1:45" s="15" customFormat="1" ht="74.25" customHeight="1">
      <c r="A159" s="42" t="s">
        <v>166</v>
      </c>
      <c r="B159" s="43">
        <v>40259</v>
      </c>
      <c r="C159" s="44">
        <v>200000</v>
      </c>
      <c r="D159" s="45">
        <v>364</v>
      </c>
      <c r="E159" s="43">
        <f aca="true" t="shared" si="13" ref="E159:E166">B159+365</f>
        <v>40624</v>
      </c>
      <c r="F159" s="45">
        <v>3</v>
      </c>
      <c r="G159" s="45">
        <v>3</v>
      </c>
      <c r="H159" s="44">
        <v>215000</v>
      </c>
      <c r="I159" s="44">
        <v>199000</v>
      </c>
      <c r="J159" s="46">
        <v>108</v>
      </c>
      <c r="K159" s="45" t="s">
        <v>157</v>
      </c>
      <c r="L159" s="47">
        <v>0.06</v>
      </c>
      <c r="M159" s="48">
        <v>188708</v>
      </c>
      <c r="N159" s="44">
        <v>200000</v>
      </c>
      <c r="O159" s="51">
        <f t="shared" si="12"/>
        <v>15707410</v>
      </c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</row>
    <row r="160" spans="1:45" s="15" customFormat="1" ht="74.25" customHeight="1">
      <c r="A160" s="42" t="s">
        <v>167</v>
      </c>
      <c r="B160" s="43">
        <v>40273</v>
      </c>
      <c r="C160" s="44">
        <v>200000</v>
      </c>
      <c r="D160" s="45">
        <v>364</v>
      </c>
      <c r="E160" s="43">
        <f t="shared" si="13"/>
        <v>40638</v>
      </c>
      <c r="F160" s="45">
        <v>4</v>
      </c>
      <c r="G160" s="45">
        <v>4</v>
      </c>
      <c r="H160" s="44">
        <v>268000</v>
      </c>
      <c r="I160" s="44">
        <v>198510</v>
      </c>
      <c r="J160" s="46">
        <v>134.75</v>
      </c>
      <c r="K160" s="45" t="s">
        <v>67</v>
      </c>
      <c r="L160" s="47">
        <v>0.06</v>
      </c>
      <c r="M160" s="49">
        <v>188717</v>
      </c>
      <c r="N160" s="44">
        <v>200010</v>
      </c>
      <c r="O160" s="51">
        <f t="shared" si="12"/>
        <v>15907420</v>
      </c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</row>
    <row r="161" spans="1:45" s="15" customFormat="1" ht="74.25" customHeight="1">
      <c r="A161" s="42" t="s">
        <v>168</v>
      </c>
      <c r="B161" s="43">
        <v>40287</v>
      </c>
      <c r="C161" s="44">
        <v>200000</v>
      </c>
      <c r="D161" s="45">
        <v>364</v>
      </c>
      <c r="E161" s="43">
        <f t="shared" si="13"/>
        <v>40652</v>
      </c>
      <c r="F161" s="45">
        <v>2</v>
      </c>
      <c r="G161" s="45">
        <v>2</v>
      </c>
      <c r="H161" s="44">
        <v>83000</v>
      </c>
      <c r="I161" s="44">
        <v>83000</v>
      </c>
      <c r="J161" s="50">
        <v>41.75</v>
      </c>
      <c r="K161" s="45" t="s">
        <v>169</v>
      </c>
      <c r="L161" s="47">
        <v>0.06</v>
      </c>
      <c r="M161" s="51">
        <v>78786</v>
      </c>
      <c r="N161" s="44">
        <v>83500</v>
      </c>
      <c r="O161" s="51">
        <f t="shared" si="12"/>
        <v>15990920</v>
      </c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</row>
    <row r="162" spans="1:45" s="15" customFormat="1" ht="74.25" customHeight="1">
      <c r="A162" s="42" t="s">
        <v>170</v>
      </c>
      <c r="B162" s="43">
        <v>40301</v>
      </c>
      <c r="C162" s="44">
        <v>200000</v>
      </c>
      <c r="D162" s="45">
        <v>364</v>
      </c>
      <c r="E162" s="43">
        <f t="shared" si="13"/>
        <v>40666</v>
      </c>
      <c r="F162" s="44" t="s">
        <v>171</v>
      </c>
      <c r="G162" s="45"/>
      <c r="H162" s="44">
        <v>0</v>
      </c>
      <c r="I162" s="44">
        <v>0</v>
      </c>
      <c r="J162" s="46"/>
      <c r="K162" s="45"/>
      <c r="L162" s="47"/>
      <c r="M162" s="51">
        <v>0</v>
      </c>
      <c r="N162" s="44">
        <v>0</v>
      </c>
      <c r="O162" s="51">
        <f t="shared" si="12"/>
        <v>15990920</v>
      </c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</row>
    <row r="163" spans="1:45" s="15" customFormat="1" ht="74.25" customHeight="1">
      <c r="A163" s="42" t="s">
        <v>172</v>
      </c>
      <c r="B163" s="52">
        <v>40315</v>
      </c>
      <c r="C163" s="44">
        <v>200000</v>
      </c>
      <c r="D163" s="45">
        <v>364</v>
      </c>
      <c r="E163" s="43">
        <f t="shared" si="13"/>
        <v>40680</v>
      </c>
      <c r="F163" s="45">
        <v>1</v>
      </c>
      <c r="G163" s="45">
        <v>1</v>
      </c>
      <c r="H163" s="44">
        <v>21000</v>
      </c>
      <c r="I163" s="44">
        <v>21000</v>
      </c>
      <c r="J163" s="46">
        <v>10.5</v>
      </c>
      <c r="K163" s="45" t="s">
        <v>173</v>
      </c>
      <c r="L163" s="47">
        <v>0.056</v>
      </c>
      <c r="M163" s="51">
        <v>19889</v>
      </c>
      <c r="N163" s="44">
        <v>21000</v>
      </c>
      <c r="O163" s="51">
        <f>O162+N163</f>
        <v>16011920</v>
      </c>
      <c r="P163" s="56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</row>
    <row r="164" spans="1:45" s="15" customFormat="1" ht="74.25" customHeight="1">
      <c r="A164" s="42" t="s">
        <v>174</v>
      </c>
      <c r="B164" s="52">
        <v>40329</v>
      </c>
      <c r="C164" s="44">
        <v>200000</v>
      </c>
      <c r="D164" s="45">
        <v>364</v>
      </c>
      <c r="E164" s="43">
        <f t="shared" si="13"/>
        <v>40694</v>
      </c>
      <c r="F164" s="42">
        <v>2</v>
      </c>
      <c r="G164" s="42">
        <v>2</v>
      </c>
      <c r="H164" s="51">
        <v>60000</v>
      </c>
      <c r="I164" s="51">
        <v>60000</v>
      </c>
      <c r="J164" s="53">
        <v>30</v>
      </c>
      <c r="K164" s="42" t="s">
        <v>150</v>
      </c>
      <c r="L164" s="54">
        <v>0.055</v>
      </c>
      <c r="M164" s="51">
        <v>56880</v>
      </c>
      <c r="N164" s="51">
        <v>60000</v>
      </c>
      <c r="O164" s="51">
        <f t="shared" si="12"/>
        <v>16071920</v>
      </c>
      <c r="P164" s="56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</row>
    <row r="165" spans="1:45" s="15" customFormat="1" ht="74.25" customHeight="1">
      <c r="A165" s="42" t="s">
        <v>175</v>
      </c>
      <c r="B165" s="52">
        <v>40343</v>
      </c>
      <c r="C165" s="44">
        <v>200000</v>
      </c>
      <c r="D165" s="45">
        <v>364</v>
      </c>
      <c r="E165" s="43">
        <f t="shared" si="13"/>
        <v>40708</v>
      </c>
      <c r="F165" s="42">
        <v>2</v>
      </c>
      <c r="G165" s="42">
        <v>2</v>
      </c>
      <c r="H165" s="51">
        <v>110000</v>
      </c>
      <c r="I165" s="51">
        <v>110000</v>
      </c>
      <c r="J165" s="53">
        <v>55</v>
      </c>
      <c r="K165" s="42" t="s">
        <v>176</v>
      </c>
      <c r="L165" s="54">
        <v>0.09</v>
      </c>
      <c r="M165" s="51">
        <v>100940</v>
      </c>
      <c r="N165" s="51">
        <v>110000</v>
      </c>
      <c r="O165" s="51">
        <f t="shared" si="12"/>
        <v>16181920</v>
      </c>
      <c r="P165" s="56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</row>
    <row r="166" spans="1:45" s="15" customFormat="1" ht="74.25" customHeight="1">
      <c r="A166" s="42" t="s">
        <v>177</v>
      </c>
      <c r="B166" s="52">
        <v>40357</v>
      </c>
      <c r="C166" s="44">
        <v>200000</v>
      </c>
      <c r="D166" s="45">
        <v>364</v>
      </c>
      <c r="E166" s="52">
        <f t="shared" si="13"/>
        <v>40722</v>
      </c>
      <c r="F166" s="44" t="s">
        <v>171</v>
      </c>
      <c r="G166" s="42"/>
      <c r="H166" s="44" t="s">
        <v>171</v>
      </c>
      <c r="I166" s="51"/>
      <c r="J166" s="53"/>
      <c r="K166" s="42"/>
      <c r="L166" s="54"/>
      <c r="M166" s="51">
        <v>0</v>
      </c>
      <c r="N166" s="51">
        <v>0</v>
      </c>
      <c r="O166" s="51">
        <f t="shared" si="12"/>
        <v>16181920</v>
      </c>
      <c r="P166" s="56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</row>
    <row r="167" spans="1:15" s="15" customFormat="1" ht="74.25" customHeight="1">
      <c r="A167" s="42" t="s">
        <v>178</v>
      </c>
      <c r="B167" s="43"/>
      <c r="C167" s="44"/>
      <c r="D167" s="45"/>
      <c r="E167" s="43"/>
      <c r="F167" s="45" t="s">
        <v>179</v>
      </c>
      <c r="G167" s="45"/>
      <c r="H167" s="44"/>
      <c r="I167" s="44"/>
      <c r="J167" s="50"/>
      <c r="K167" s="45"/>
      <c r="L167" s="47"/>
      <c r="M167" s="44" t="s">
        <v>180</v>
      </c>
      <c r="N167" s="44"/>
      <c r="O167" s="51">
        <f t="shared" si="12"/>
        <v>16181920</v>
      </c>
    </row>
    <row r="168" spans="1:15" s="15" customFormat="1" ht="74.25" customHeight="1">
      <c r="A168" s="42" t="s">
        <v>211</v>
      </c>
      <c r="B168" s="43">
        <v>40371</v>
      </c>
      <c r="C168" s="44">
        <v>200000</v>
      </c>
      <c r="D168" s="45">
        <v>182</v>
      </c>
      <c r="E168" s="43">
        <f aca="true" t="shared" si="14" ref="E168:E182">B168+183</f>
        <v>40554</v>
      </c>
      <c r="F168" s="45" t="s">
        <v>179</v>
      </c>
      <c r="G168" s="45"/>
      <c r="H168" s="44"/>
      <c r="I168" s="44"/>
      <c r="J168" s="46"/>
      <c r="K168" s="45"/>
      <c r="L168" s="47"/>
      <c r="M168" s="44" t="s">
        <v>180</v>
      </c>
      <c r="N168" s="44"/>
      <c r="O168" s="51">
        <f t="shared" si="12"/>
        <v>16181920</v>
      </c>
    </row>
    <row r="169" spans="1:15" s="163" customFormat="1" ht="74.25" customHeight="1">
      <c r="A169" s="158" t="s">
        <v>181</v>
      </c>
      <c r="B169" s="159">
        <v>40385</v>
      </c>
      <c r="C169" s="160">
        <v>200000</v>
      </c>
      <c r="D169" s="158">
        <v>182</v>
      </c>
      <c r="E169" s="159">
        <f t="shared" si="14"/>
        <v>40568</v>
      </c>
      <c r="F169" s="158">
        <v>4</v>
      </c>
      <c r="G169" s="158">
        <v>4</v>
      </c>
      <c r="H169" s="160">
        <v>141500</v>
      </c>
      <c r="I169" s="160">
        <v>141500</v>
      </c>
      <c r="J169" s="161">
        <v>70.75</v>
      </c>
      <c r="K169" s="158" t="s">
        <v>182</v>
      </c>
      <c r="L169" s="162">
        <v>0.0785</v>
      </c>
      <c r="M169" s="160">
        <v>136179</v>
      </c>
      <c r="N169" s="160">
        <v>141500</v>
      </c>
      <c r="O169" s="48">
        <f t="shared" si="12"/>
        <v>16323420</v>
      </c>
    </row>
    <row r="170" spans="1:52" s="165" customFormat="1" ht="74.25" customHeight="1">
      <c r="A170" s="154" t="s">
        <v>183</v>
      </c>
      <c r="B170" s="152">
        <v>40399</v>
      </c>
      <c r="C170" s="153">
        <v>200000</v>
      </c>
      <c r="D170" s="154">
        <v>182</v>
      </c>
      <c r="E170" s="159">
        <f t="shared" si="14"/>
        <v>40582</v>
      </c>
      <c r="F170" s="154">
        <v>6</v>
      </c>
      <c r="G170" s="154">
        <v>6</v>
      </c>
      <c r="H170" s="153">
        <v>179500</v>
      </c>
      <c r="I170" s="153">
        <v>179500</v>
      </c>
      <c r="J170" s="155">
        <v>90.5</v>
      </c>
      <c r="K170" s="158" t="s">
        <v>182</v>
      </c>
      <c r="L170" s="156">
        <v>0.0749</v>
      </c>
      <c r="M170" s="153">
        <v>174490</v>
      </c>
      <c r="N170" s="153">
        <v>181000</v>
      </c>
      <c r="O170" s="48">
        <f t="shared" si="12"/>
        <v>16504420</v>
      </c>
      <c r="P170" s="163"/>
      <c r="Q170" s="163"/>
      <c r="R170" s="163"/>
      <c r="S170" s="163"/>
      <c r="T170" s="163"/>
      <c r="U170" s="163"/>
      <c r="V170" s="163"/>
      <c r="W170" s="163"/>
      <c r="X170" s="163"/>
      <c r="Y170" s="163"/>
      <c r="Z170" s="163"/>
      <c r="AA170" s="163"/>
      <c r="AB170" s="163"/>
      <c r="AC170" s="163"/>
      <c r="AD170" s="163"/>
      <c r="AE170" s="163"/>
      <c r="AF170" s="163"/>
      <c r="AG170" s="163"/>
      <c r="AH170" s="163"/>
      <c r="AI170" s="163"/>
      <c r="AJ170" s="163"/>
      <c r="AK170" s="163"/>
      <c r="AL170" s="163"/>
      <c r="AM170" s="163"/>
      <c r="AN170" s="163"/>
      <c r="AO170" s="163"/>
      <c r="AP170" s="163"/>
      <c r="AQ170" s="163"/>
      <c r="AR170" s="163"/>
      <c r="AS170" s="163"/>
      <c r="AT170" s="163"/>
      <c r="AU170" s="163"/>
      <c r="AV170" s="163"/>
      <c r="AW170" s="163"/>
      <c r="AX170" s="163"/>
      <c r="AY170" s="163"/>
      <c r="AZ170" s="164"/>
    </row>
    <row r="171" spans="1:52" s="165" customFormat="1" ht="74.25" customHeight="1">
      <c r="A171" s="154" t="s">
        <v>184</v>
      </c>
      <c r="B171" s="152">
        <v>40413</v>
      </c>
      <c r="C171" s="153">
        <v>200000</v>
      </c>
      <c r="D171" s="154">
        <v>182</v>
      </c>
      <c r="E171" s="159">
        <f t="shared" si="14"/>
        <v>40596</v>
      </c>
      <c r="F171" s="154">
        <v>5</v>
      </c>
      <c r="G171" s="154">
        <v>5</v>
      </c>
      <c r="H171" s="153">
        <v>140000</v>
      </c>
      <c r="I171" s="153">
        <v>140000</v>
      </c>
      <c r="J171" s="155">
        <v>70.25</v>
      </c>
      <c r="K171" s="158" t="s">
        <v>182</v>
      </c>
      <c r="L171" s="156">
        <v>0.0784</v>
      </c>
      <c r="M171" s="153">
        <v>135221</v>
      </c>
      <c r="N171" s="153">
        <v>140500</v>
      </c>
      <c r="O171" s="48">
        <f t="shared" si="12"/>
        <v>16644920</v>
      </c>
      <c r="P171" s="163"/>
      <c r="Q171" s="163"/>
      <c r="R171" s="163"/>
      <c r="S171" s="163"/>
      <c r="T171" s="163"/>
      <c r="U171" s="163"/>
      <c r="V171" s="163"/>
      <c r="W171" s="163"/>
      <c r="X171" s="163"/>
      <c r="Y171" s="163"/>
      <c r="Z171" s="163"/>
      <c r="AA171" s="163"/>
      <c r="AB171" s="163"/>
      <c r="AC171" s="163"/>
      <c r="AD171" s="163"/>
      <c r="AE171" s="163"/>
      <c r="AF171" s="163"/>
      <c r="AG171" s="163"/>
      <c r="AH171" s="163"/>
      <c r="AI171" s="163"/>
      <c r="AJ171" s="163"/>
      <c r="AK171" s="163"/>
      <c r="AL171" s="163"/>
      <c r="AM171" s="163"/>
      <c r="AN171" s="163"/>
      <c r="AO171" s="163"/>
      <c r="AP171" s="163"/>
      <c r="AQ171" s="163"/>
      <c r="AR171" s="163"/>
      <c r="AS171" s="163"/>
      <c r="AT171" s="163"/>
      <c r="AU171" s="163"/>
      <c r="AV171" s="163"/>
      <c r="AW171" s="163"/>
      <c r="AX171" s="163"/>
      <c r="AY171" s="163"/>
      <c r="AZ171" s="164"/>
    </row>
    <row r="172" spans="1:61" s="165" customFormat="1" ht="74.25" customHeight="1">
      <c r="A172" s="154" t="s">
        <v>185</v>
      </c>
      <c r="B172" s="152">
        <v>40427</v>
      </c>
      <c r="C172" s="153">
        <v>200000</v>
      </c>
      <c r="D172" s="154">
        <v>182</v>
      </c>
      <c r="E172" s="159">
        <f t="shared" si="14"/>
        <v>40610</v>
      </c>
      <c r="F172" s="154">
        <v>3</v>
      </c>
      <c r="G172" s="154">
        <v>3</v>
      </c>
      <c r="H172" s="153">
        <v>140000</v>
      </c>
      <c r="I172" s="153">
        <v>140000</v>
      </c>
      <c r="J172" s="155">
        <v>70.5</v>
      </c>
      <c r="K172" s="154" t="s">
        <v>186</v>
      </c>
      <c r="L172" s="156">
        <v>0.0863</v>
      </c>
      <c r="M172" s="153">
        <v>135187</v>
      </c>
      <c r="N172" s="153">
        <v>141000</v>
      </c>
      <c r="O172" s="153">
        <f t="shared" si="12"/>
        <v>16785920</v>
      </c>
      <c r="P172" s="163"/>
      <c r="Q172" s="163"/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3"/>
      <c r="AE172" s="163"/>
      <c r="AF172" s="163"/>
      <c r="AG172" s="163"/>
      <c r="AH172" s="163"/>
      <c r="AI172" s="163"/>
      <c r="AJ172" s="163"/>
      <c r="AK172" s="163"/>
      <c r="AL172" s="163"/>
      <c r="AM172" s="163"/>
      <c r="AN172" s="163"/>
      <c r="AO172" s="163"/>
      <c r="AP172" s="163"/>
      <c r="AQ172" s="163"/>
      <c r="AR172" s="163"/>
      <c r="AS172" s="163"/>
      <c r="AT172" s="163"/>
      <c r="AU172" s="163"/>
      <c r="AV172" s="163"/>
      <c r="AW172" s="163"/>
      <c r="AX172" s="163"/>
      <c r="AY172" s="163"/>
      <c r="AZ172" s="166"/>
      <c r="BA172" s="167"/>
      <c r="BB172" s="167"/>
      <c r="BC172" s="167"/>
      <c r="BD172" s="167"/>
      <c r="BE172" s="167"/>
      <c r="BF172" s="167"/>
      <c r="BG172" s="167"/>
      <c r="BH172" s="167"/>
      <c r="BI172" s="167"/>
    </row>
    <row r="173" spans="1:62" s="165" customFormat="1" ht="74.25" customHeight="1">
      <c r="A173" s="154" t="s">
        <v>187</v>
      </c>
      <c r="B173" s="152">
        <v>40441</v>
      </c>
      <c r="C173" s="153">
        <v>200000</v>
      </c>
      <c r="D173" s="154">
        <v>182</v>
      </c>
      <c r="E173" s="152">
        <f t="shared" si="14"/>
        <v>40624</v>
      </c>
      <c r="F173" s="154" t="s">
        <v>179</v>
      </c>
      <c r="G173" s="154"/>
      <c r="H173" s="154" t="s">
        <v>179</v>
      </c>
      <c r="I173" s="153"/>
      <c r="J173" s="155"/>
      <c r="K173" s="154"/>
      <c r="L173" s="156"/>
      <c r="M173" s="153"/>
      <c r="N173" s="153"/>
      <c r="O173" s="153">
        <f t="shared" si="12"/>
        <v>16785920</v>
      </c>
      <c r="P173" s="163"/>
      <c r="Q173" s="163"/>
      <c r="R173" s="163"/>
      <c r="S173" s="163"/>
      <c r="T173" s="163"/>
      <c r="U173" s="163"/>
      <c r="V173" s="163"/>
      <c r="W173" s="163"/>
      <c r="X173" s="163"/>
      <c r="Y173" s="163"/>
      <c r="Z173" s="163"/>
      <c r="AA173" s="163"/>
      <c r="AB173" s="163"/>
      <c r="AC173" s="163"/>
      <c r="AD173" s="163"/>
      <c r="AE173" s="163"/>
      <c r="AF173" s="163"/>
      <c r="AG173" s="163"/>
      <c r="AH173" s="163"/>
      <c r="AI173" s="163"/>
      <c r="AJ173" s="163"/>
      <c r="AK173" s="163"/>
      <c r="AL173" s="163"/>
      <c r="AM173" s="163"/>
      <c r="AN173" s="163"/>
      <c r="AO173" s="163"/>
      <c r="AP173" s="163"/>
      <c r="AQ173" s="163"/>
      <c r="AR173" s="163"/>
      <c r="AS173" s="163"/>
      <c r="AT173" s="163"/>
      <c r="AU173" s="163"/>
      <c r="AV173" s="163"/>
      <c r="AW173" s="163"/>
      <c r="AX173" s="163"/>
      <c r="AY173" s="163"/>
      <c r="AZ173" s="163"/>
      <c r="BA173" s="163"/>
      <c r="BB173" s="163"/>
      <c r="BC173" s="163"/>
      <c r="BD173" s="163"/>
      <c r="BE173" s="163"/>
      <c r="BF173" s="163"/>
      <c r="BG173" s="163"/>
      <c r="BH173" s="163"/>
      <c r="BI173" s="163"/>
      <c r="BJ173" s="164"/>
    </row>
    <row r="174" spans="1:62" s="165" customFormat="1" ht="74.25" customHeight="1">
      <c r="A174" s="154" t="s">
        <v>188</v>
      </c>
      <c r="B174" s="152">
        <v>40455</v>
      </c>
      <c r="C174" s="153">
        <v>200000</v>
      </c>
      <c r="D174" s="154">
        <v>182</v>
      </c>
      <c r="E174" s="159">
        <f t="shared" si="14"/>
        <v>40638</v>
      </c>
      <c r="F174" s="154">
        <v>3</v>
      </c>
      <c r="G174" s="154">
        <v>3</v>
      </c>
      <c r="H174" s="153">
        <v>110000</v>
      </c>
      <c r="I174" s="153">
        <v>110000</v>
      </c>
      <c r="J174" s="155">
        <v>55.25</v>
      </c>
      <c r="K174" s="154" t="s">
        <v>189</v>
      </c>
      <c r="L174" s="156">
        <v>0.084</v>
      </c>
      <c r="M174" s="153">
        <v>106060</v>
      </c>
      <c r="N174" s="153">
        <v>110500</v>
      </c>
      <c r="O174" s="153">
        <f t="shared" si="12"/>
        <v>16896420</v>
      </c>
      <c r="P174" s="163"/>
      <c r="Q174" s="163"/>
      <c r="R174" s="163"/>
      <c r="S174" s="163"/>
      <c r="T174" s="163"/>
      <c r="U174" s="163"/>
      <c r="V174" s="163"/>
      <c r="W174" s="163"/>
      <c r="X174" s="163"/>
      <c r="Y174" s="163"/>
      <c r="Z174" s="163"/>
      <c r="AA174" s="163"/>
      <c r="AB174" s="163"/>
      <c r="AC174" s="163"/>
      <c r="AD174" s="163"/>
      <c r="AE174" s="163"/>
      <c r="AF174" s="163"/>
      <c r="AG174" s="163"/>
      <c r="AH174" s="163"/>
      <c r="AI174" s="163"/>
      <c r="AJ174" s="163"/>
      <c r="AK174" s="163"/>
      <c r="AL174" s="163"/>
      <c r="AM174" s="163"/>
      <c r="AN174" s="163"/>
      <c r="AO174" s="163"/>
      <c r="AP174" s="163"/>
      <c r="AQ174" s="163"/>
      <c r="AR174" s="163"/>
      <c r="AS174" s="163"/>
      <c r="AT174" s="163"/>
      <c r="AU174" s="163"/>
      <c r="AV174" s="163"/>
      <c r="AW174" s="163"/>
      <c r="AX174" s="163"/>
      <c r="AY174" s="163"/>
      <c r="AZ174" s="163"/>
      <c r="BA174" s="163"/>
      <c r="BB174" s="163"/>
      <c r="BC174" s="163"/>
      <c r="BD174" s="163"/>
      <c r="BE174" s="163"/>
      <c r="BF174" s="163"/>
      <c r="BG174" s="163"/>
      <c r="BH174" s="163"/>
      <c r="BI174" s="163"/>
      <c r="BJ174" s="164"/>
    </row>
    <row r="175" spans="1:62" s="167" customFormat="1" ht="74.25" customHeight="1">
      <c r="A175" s="158" t="s">
        <v>190</v>
      </c>
      <c r="B175" s="159">
        <v>40469</v>
      </c>
      <c r="C175" s="160">
        <v>200000</v>
      </c>
      <c r="D175" s="158">
        <v>182</v>
      </c>
      <c r="E175" s="159">
        <f t="shared" si="14"/>
        <v>40652</v>
      </c>
      <c r="F175" s="158" t="s">
        <v>179</v>
      </c>
      <c r="G175" s="158"/>
      <c r="H175" s="153"/>
      <c r="I175" s="160"/>
      <c r="J175" s="161"/>
      <c r="K175" s="158"/>
      <c r="L175" s="162"/>
      <c r="M175" s="160"/>
      <c r="N175" s="160"/>
      <c r="O175" s="153">
        <f t="shared" si="12"/>
        <v>16896420</v>
      </c>
      <c r="P175" s="163"/>
      <c r="Q175" s="163"/>
      <c r="R175" s="163"/>
      <c r="S175" s="163"/>
      <c r="T175" s="163"/>
      <c r="U175" s="163"/>
      <c r="V175" s="163"/>
      <c r="W175" s="163"/>
      <c r="X175" s="163"/>
      <c r="Y175" s="163"/>
      <c r="Z175" s="163"/>
      <c r="AA175" s="163"/>
      <c r="AB175" s="163"/>
      <c r="AC175" s="163"/>
      <c r="AD175" s="163"/>
      <c r="AE175" s="163"/>
      <c r="AF175" s="163"/>
      <c r="AG175" s="163"/>
      <c r="AH175" s="163"/>
      <c r="AI175" s="163"/>
      <c r="AJ175" s="163"/>
      <c r="AK175" s="163"/>
      <c r="AL175" s="163"/>
      <c r="AM175" s="163"/>
      <c r="AN175" s="163"/>
      <c r="AO175" s="163"/>
      <c r="AP175" s="163"/>
      <c r="AQ175" s="163"/>
      <c r="AR175" s="163"/>
      <c r="AS175" s="163"/>
      <c r="AT175" s="163"/>
      <c r="AU175" s="163"/>
      <c r="AV175" s="163"/>
      <c r="AW175" s="163"/>
      <c r="AX175" s="163"/>
      <c r="AY175" s="163"/>
      <c r="AZ175" s="163"/>
      <c r="BA175" s="163"/>
      <c r="BB175" s="163"/>
      <c r="BC175" s="163"/>
      <c r="BD175" s="163"/>
      <c r="BE175" s="163"/>
      <c r="BF175" s="163"/>
      <c r="BG175" s="163"/>
      <c r="BH175" s="163"/>
      <c r="BI175" s="163"/>
      <c r="BJ175" s="166"/>
    </row>
    <row r="176" spans="1:62" s="167" customFormat="1" ht="74.25" customHeight="1">
      <c r="A176" s="158" t="s">
        <v>191</v>
      </c>
      <c r="B176" s="152">
        <v>40483</v>
      </c>
      <c r="C176" s="160">
        <v>200000</v>
      </c>
      <c r="D176" s="158">
        <v>182</v>
      </c>
      <c r="E176" s="159">
        <f t="shared" si="14"/>
        <v>40666</v>
      </c>
      <c r="F176" s="158">
        <v>3</v>
      </c>
      <c r="G176" s="158">
        <v>2</v>
      </c>
      <c r="H176" s="160">
        <v>210000</v>
      </c>
      <c r="I176" s="160">
        <v>199010</v>
      </c>
      <c r="J176" s="161">
        <v>105.5</v>
      </c>
      <c r="K176" s="158" t="s">
        <v>192</v>
      </c>
      <c r="L176" s="162">
        <v>0.0832</v>
      </c>
      <c r="M176" s="160">
        <v>192041</v>
      </c>
      <c r="N176" s="160">
        <v>200010</v>
      </c>
      <c r="O176" s="153">
        <f t="shared" si="12"/>
        <v>17096430</v>
      </c>
      <c r="P176" s="163"/>
      <c r="Q176" s="163"/>
      <c r="R176" s="163"/>
      <c r="S176" s="163"/>
      <c r="T176" s="163"/>
      <c r="U176" s="163"/>
      <c r="V176" s="163"/>
      <c r="W176" s="163"/>
      <c r="X176" s="163"/>
      <c r="Y176" s="163"/>
      <c r="Z176" s="163"/>
      <c r="AA176" s="163"/>
      <c r="AB176" s="163"/>
      <c r="AC176" s="163"/>
      <c r="AD176" s="163"/>
      <c r="AE176" s="163"/>
      <c r="AF176" s="163"/>
      <c r="AG176" s="163"/>
      <c r="AH176" s="163"/>
      <c r="AI176" s="163"/>
      <c r="AJ176" s="163"/>
      <c r="AK176" s="163"/>
      <c r="AL176" s="163"/>
      <c r="AM176" s="163"/>
      <c r="AN176" s="163"/>
      <c r="AO176" s="163"/>
      <c r="AP176" s="163"/>
      <c r="AQ176" s="163"/>
      <c r="AR176" s="163"/>
      <c r="AS176" s="163"/>
      <c r="AT176" s="163"/>
      <c r="AU176" s="163"/>
      <c r="AV176" s="163"/>
      <c r="AW176" s="163"/>
      <c r="AX176" s="163"/>
      <c r="AY176" s="163"/>
      <c r="AZ176" s="163"/>
      <c r="BA176" s="163"/>
      <c r="BB176" s="163"/>
      <c r="BC176" s="163"/>
      <c r="BD176" s="163"/>
      <c r="BE176" s="163"/>
      <c r="BF176" s="163"/>
      <c r="BG176" s="163"/>
      <c r="BH176" s="163"/>
      <c r="BI176" s="163"/>
      <c r="BJ176" s="166"/>
    </row>
    <row r="177" spans="1:62" s="167" customFormat="1" ht="74.25" customHeight="1">
      <c r="A177" s="158" t="s">
        <v>193</v>
      </c>
      <c r="B177" s="159">
        <v>40497</v>
      </c>
      <c r="C177" s="160">
        <v>200000</v>
      </c>
      <c r="D177" s="158">
        <v>182</v>
      </c>
      <c r="E177" s="159">
        <f t="shared" si="14"/>
        <v>40680</v>
      </c>
      <c r="F177" s="158" t="s">
        <v>179</v>
      </c>
      <c r="G177" s="158"/>
      <c r="H177" s="158" t="s">
        <v>179</v>
      </c>
      <c r="I177" s="160"/>
      <c r="J177" s="161"/>
      <c r="K177" s="158"/>
      <c r="L177" s="162"/>
      <c r="M177" s="160"/>
      <c r="N177" s="160"/>
      <c r="O177" s="153">
        <f t="shared" si="12"/>
        <v>17096430</v>
      </c>
      <c r="P177" s="163"/>
      <c r="Q177" s="163"/>
      <c r="R177" s="163"/>
      <c r="S177" s="163"/>
      <c r="T177" s="163"/>
      <c r="U177" s="163"/>
      <c r="V177" s="163"/>
      <c r="W177" s="163"/>
      <c r="X177" s="163"/>
      <c r="Y177" s="163"/>
      <c r="Z177" s="163"/>
      <c r="AA177" s="163"/>
      <c r="AB177" s="163"/>
      <c r="AC177" s="163"/>
      <c r="AD177" s="163"/>
      <c r="AE177" s="163"/>
      <c r="AF177" s="163"/>
      <c r="AG177" s="163"/>
      <c r="AH177" s="163"/>
      <c r="AI177" s="163"/>
      <c r="AJ177" s="163"/>
      <c r="AK177" s="163"/>
      <c r="AL177" s="163"/>
      <c r="AM177" s="163"/>
      <c r="AN177" s="163"/>
      <c r="AO177" s="163"/>
      <c r="AP177" s="163"/>
      <c r="AQ177" s="163"/>
      <c r="AR177" s="163"/>
      <c r="AS177" s="163"/>
      <c r="AT177" s="163"/>
      <c r="AU177" s="163"/>
      <c r="AV177" s="163"/>
      <c r="AW177" s="163"/>
      <c r="AX177" s="163"/>
      <c r="AY177" s="163"/>
      <c r="AZ177" s="163"/>
      <c r="BA177" s="163"/>
      <c r="BB177" s="163"/>
      <c r="BC177" s="163"/>
      <c r="BD177" s="163"/>
      <c r="BE177" s="163"/>
      <c r="BF177" s="163"/>
      <c r="BG177" s="163"/>
      <c r="BH177" s="163"/>
      <c r="BI177" s="163"/>
      <c r="BJ177" s="166"/>
    </row>
    <row r="178" spans="1:62" s="124" customFormat="1" ht="74.25" customHeight="1">
      <c r="A178" s="97" t="s">
        <v>194</v>
      </c>
      <c r="B178" s="103">
        <v>40511</v>
      </c>
      <c r="C178" s="118">
        <v>200000</v>
      </c>
      <c r="D178" s="97">
        <v>182</v>
      </c>
      <c r="E178" s="103">
        <f t="shared" si="14"/>
        <v>40694</v>
      </c>
      <c r="F178" s="158" t="s">
        <v>179</v>
      </c>
      <c r="G178" s="97"/>
      <c r="H178" s="158" t="s">
        <v>179</v>
      </c>
      <c r="I178" s="118"/>
      <c r="J178" s="120"/>
      <c r="K178" s="97"/>
      <c r="L178" s="119"/>
      <c r="M178" s="118"/>
      <c r="N178" s="168"/>
      <c r="O178" s="153">
        <f t="shared" si="12"/>
        <v>17096430</v>
      </c>
      <c r="P178" s="108"/>
      <c r="Q178" s="108"/>
      <c r="R178" s="108"/>
      <c r="S178" s="108"/>
      <c r="T178" s="108"/>
      <c r="U178" s="108"/>
      <c r="V178" s="108"/>
      <c r="W178" s="108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/>
      <c r="BE178" s="108"/>
      <c r="BF178" s="108"/>
      <c r="BG178" s="108"/>
      <c r="BH178" s="108"/>
      <c r="BI178" s="108"/>
      <c r="BJ178" s="123"/>
    </row>
    <row r="179" spans="1:42" s="117" customFormat="1" ht="74.25" customHeight="1">
      <c r="A179" s="81" t="s">
        <v>195</v>
      </c>
      <c r="B179" s="82">
        <v>40525</v>
      </c>
      <c r="C179" s="48">
        <v>200000</v>
      </c>
      <c r="D179" s="81">
        <v>182</v>
      </c>
      <c r="E179" s="82">
        <f t="shared" si="14"/>
        <v>40708</v>
      </c>
      <c r="F179" s="154" t="s">
        <v>179</v>
      </c>
      <c r="G179" s="81"/>
      <c r="H179" s="154" t="s">
        <v>179</v>
      </c>
      <c r="I179" s="48"/>
      <c r="J179" s="83"/>
      <c r="K179" s="81"/>
      <c r="L179" s="115"/>
      <c r="M179" s="48"/>
      <c r="N179" s="169"/>
      <c r="O179" s="153">
        <f t="shared" si="12"/>
        <v>17096430</v>
      </c>
      <c r="P179" s="108"/>
      <c r="Q179" s="108"/>
      <c r="R179" s="108"/>
      <c r="S179" s="108"/>
      <c r="T179" s="108"/>
      <c r="U179" s="108"/>
      <c r="V179" s="108"/>
      <c r="W179" s="108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16"/>
    </row>
    <row r="180" spans="1:42" s="117" customFormat="1" ht="74.25" customHeight="1">
      <c r="A180" s="81" t="s">
        <v>196</v>
      </c>
      <c r="B180" s="82">
        <v>40539</v>
      </c>
      <c r="C180" s="48">
        <v>200000</v>
      </c>
      <c r="D180" s="81">
        <v>182</v>
      </c>
      <c r="E180" s="82">
        <f t="shared" si="14"/>
        <v>40722</v>
      </c>
      <c r="F180" s="154">
        <v>3</v>
      </c>
      <c r="G180" s="81">
        <v>2</v>
      </c>
      <c r="H180" s="153">
        <v>220000</v>
      </c>
      <c r="I180" s="48">
        <v>200000</v>
      </c>
      <c r="J180" s="83">
        <v>110</v>
      </c>
      <c r="K180" s="154" t="s">
        <v>197</v>
      </c>
      <c r="L180" s="84">
        <v>0.0912</v>
      </c>
      <c r="M180" s="48">
        <v>191290</v>
      </c>
      <c r="N180" s="48">
        <v>200000</v>
      </c>
      <c r="O180" s="153">
        <f t="shared" si="12"/>
        <v>17296430</v>
      </c>
      <c r="P180" s="108"/>
      <c r="Q180" s="108"/>
      <c r="R180" s="108"/>
      <c r="S180" s="108"/>
      <c r="T180" s="108"/>
      <c r="U180" s="108"/>
      <c r="V180" s="108"/>
      <c r="W180" s="108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16"/>
    </row>
    <row r="181" spans="1:41" s="170" customFormat="1" ht="74.25" customHeight="1">
      <c r="A181" s="81" t="s">
        <v>198</v>
      </c>
      <c r="B181" s="82">
        <v>40567</v>
      </c>
      <c r="C181" s="48">
        <v>150000</v>
      </c>
      <c r="D181" s="81">
        <v>182</v>
      </c>
      <c r="E181" s="82">
        <f t="shared" si="14"/>
        <v>40750</v>
      </c>
      <c r="F181" s="154">
        <v>5</v>
      </c>
      <c r="G181" s="81">
        <v>4</v>
      </c>
      <c r="H181" s="153">
        <v>220500</v>
      </c>
      <c r="I181" s="48">
        <v>148510</v>
      </c>
      <c r="J181" s="83">
        <v>148</v>
      </c>
      <c r="K181" s="154" t="s">
        <v>197</v>
      </c>
      <c r="L181" s="84">
        <v>0.079</v>
      </c>
      <c r="M181" s="48">
        <v>145036</v>
      </c>
      <c r="N181" s="48">
        <v>150010</v>
      </c>
      <c r="O181" s="153">
        <f aca="true" t="shared" si="15" ref="O181:O191">O180+N181</f>
        <v>17446440</v>
      </c>
      <c r="P181" s="108"/>
      <c r="Q181" s="108"/>
      <c r="R181" s="108"/>
      <c r="S181" s="108"/>
      <c r="T181" s="108"/>
      <c r="U181" s="108"/>
      <c r="V181" s="108"/>
      <c r="W181" s="108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</row>
    <row r="182" spans="1:42" s="117" customFormat="1" ht="74.25" customHeight="1">
      <c r="A182" s="81" t="s">
        <v>199</v>
      </c>
      <c r="B182" s="152">
        <v>40581</v>
      </c>
      <c r="C182" s="48">
        <v>150000</v>
      </c>
      <c r="D182" s="81">
        <v>182</v>
      </c>
      <c r="E182" s="159">
        <f t="shared" si="14"/>
        <v>40764</v>
      </c>
      <c r="F182" s="154">
        <v>4</v>
      </c>
      <c r="G182" s="81">
        <v>4</v>
      </c>
      <c r="H182" s="153">
        <v>90000</v>
      </c>
      <c r="I182" s="48">
        <v>90000</v>
      </c>
      <c r="J182" s="83">
        <v>60</v>
      </c>
      <c r="K182" s="154" t="s">
        <v>197</v>
      </c>
      <c r="L182" s="84">
        <v>0.0944</v>
      </c>
      <c r="M182" s="48">
        <v>85956</v>
      </c>
      <c r="N182" s="48">
        <v>90000</v>
      </c>
      <c r="O182" s="153">
        <f>O181+N182</f>
        <v>17536440</v>
      </c>
      <c r="P182" s="108"/>
      <c r="Q182" s="108"/>
      <c r="R182" s="108"/>
      <c r="S182" s="108"/>
      <c r="T182" s="108"/>
      <c r="U182" s="108"/>
      <c r="V182" s="108"/>
      <c r="W182" s="108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16"/>
    </row>
    <row r="183" spans="1:15" s="108" customFormat="1" ht="74.25" customHeight="1">
      <c r="A183" s="97" t="s">
        <v>200</v>
      </c>
      <c r="B183" s="103">
        <v>40595</v>
      </c>
      <c r="C183" s="118">
        <v>150000</v>
      </c>
      <c r="D183" s="97">
        <v>182</v>
      </c>
      <c r="E183" s="103">
        <f aca="true" t="shared" si="16" ref="E183:E190">B183+183</f>
        <v>40778</v>
      </c>
      <c r="F183" s="158">
        <v>3</v>
      </c>
      <c r="G183" s="97">
        <v>3</v>
      </c>
      <c r="H183" s="160">
        <v>103000</v>
      </c>
      <c r="I183" s="118">
        <v>103000</v>
      </c>
      <c r="J183" s="120">
        <v>68.67</v>
      </c>
      <c r="K183" s="158" t="s">
        <v>201</v>
      </c>
      <c r="L183" s="121">
        <v>0.0868</v>
      </c>
      <c r="M183" s="118">
        <v>98725</v>
      </c>
      <c r="N183" s="118">
        <v>103000</v>
      </c>
      <c r="O183" s="153">
        <f t="shared" si="15"/>
        <v>17639440</v>
      </c>
    </row>
    <row r="184" spans="1:42" s="124" customFormat="1" ht="74.25" customHeight="1">
      <c r="A184" s="97" t="s">
        <v>202</v>
      </c>
      <c r="B184" s="103">
        <v>40609</v>
      </c>
      <c r="C184" s="118">
        <v>150000</v>
      </c>
      <c r="D184" s="97">
        <v>182</v>
      </c>
      <c r="E184" s="103">
        <f t="shared" si="16"/>
        <v>40792</v>
      </c>
      <c r="F184" s="158">
        <v>3</v>
      </c>
      <c r="G184" s="97">
        <v>3</v>
      </c>
      <c r="H184" s="160">
        <v>155000</v>
      </c>
      <c r="I184" s="118">
        <v>150000</v>
      </c>
      <c r="J184" s="120">
        <v>103.33</v>
      </c>
      <c r="K184" s="158" t="s">
        <v>197</v>
      </c>
      <c r="L184" s="121">
        <v>0.0858</v>
      </c>
      <c r="M184" s="118">
        <v>143844</v>
      </c>
      <c r="N184" s="118">
        <v>150000</v>
      </c>
      <c r="O184" s="153">
        <f>O183+N184</f>
        <v>17789440</v>
      </c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23"/>
    </row>
    <row r="185" spans="1:42" s="124" customFormat="1" ht="74.25" customHeight="1">
      <c r="A185" s="97" t="s">
        <v>204</v>
      </c>
      <c r="B185" s="103">
        <v>40624</v>
      </c>
      <c r="C185" s="118">
        <v>150000</v>
      </c>
      <c r="D185" s="97">
        <v>182</v>
      </c>
      <c r="E185" s="103">
        <f>B185+183</f>
        <v>40807</v>
      </c>
      <c r="F185" s="158">
        <v>4</v>
      </c>
      <c r="G185" s="97">
        <v>3</v>
      </c>
      <c r="H185" s="160">
        <v>221500</v>
      </c>
      <c r="I185" s="118">
        <v>149500</v>
      </c>
      <c r="J185" s="120">
        <v>147.67</v>
      </c>
      <c r="K185" s="158" t="s">
        <v>203</v>
      </c>
      <c r="L185" s="121">
        <v>0.0867</v>
      </c>
      <c r="M185" s="118">
        <v>143783</v>
      </c>
      <c r="N185" s="118">
        <v>150000</v>
      </c>
      <c r="O185" s="153">
        <f>O184+N185</f>
        <v>17939440</v>
      </c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23"/>
    </row>
    <row r="186" spans="1:42" s="117" customFormat="1" ht="74.25" customHeight="1">
      <c r="A186" s="97" t="s">
        <v>205</v>
      </c>
      <c r="B186" s="82">
        <v>40637</v>
      </c>
      <c r="C186" s="48">
        <v>150000</v>
      </c>
      <c r="D186" s="81">
        <v>182</v>
      </c>
      <c r="E186" s="82">
        <f t="shared" si="16"/>
        <v>40820</v>
      </c>
      <c r="F186" s="154"/>
      <c r="G186" s="224" t="s">
        <v>180</v>
      </c>
      <c r="H186" s="225"/>
      <c r="I186" s="48"/>
      <c r="J186" s="226" t="s">
        <v>180</v>
      </c>
      <c r="K186" s="227"/>
      <c r="L186" s="84"/>
      <c r="M186" s="48"/>
      <c r="N186" s="48"/>
      <c r="O186" s="153">
        <f t="shared" si="15"/>
        <v>17939440</v>
      </c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16"/>
    </row>
    <row r="187" spans="1:42" s="97" customFormat="1" ht="74.25" customHeight="1">
      <c r="A187" s="97" t="s">
        <v>207</v>
      </c>
      <c r="B187" s="103">
        <v>40651</v>
      </c>
      <c r="C187" s="118">
        <v>150000</v>
      </c>
      <c r="D187" s="97">
        <v>182</v>
      </c>
      <c r="E187" s="82">
        <f t="shared" si="16"/>
        <v>40834</v>
      </c>
      <c r="F187" s="158">
        <v>6</v>
      </c>
      <c r="G187" s="97">
        <v>6</v>
      </c>
      <c r="H187" s="160">
        <v>144500</v>
      </c>
      <c r="I187" s="118">
        <v>144500</v>
      </c>
      <c r="J187" s="120">
        <v>96.67</v>
      </c>
      <c r="K187" s="158" t="s">
        <v>206</v>
      </c>
      <c r="L187" s="121">
        <v>0.0862</v>
      </c>
      <c r="M187" s="118">
        <v>139028</v>
      </c>
      <c r="N187" s="118">
        <v>145000</v>
      </c>
      <c r="O187" s="153">
        <f>O186+N187</f>
        <v>18084440</v>
      </c>
      <c r="P187" s="141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  <c r="AJ187" s="141"/>
      <c r="AK187" s="141"/>
      <c r="AL187" s="141"/>
      <c r="AM187" s="141"/>
      <c r="AN187" s="141"/>
      <c r="AO187" s="141"/>
      <c r="AP187" s="172"/>
    </row>
    <row r="188" spans="1:42" s="97" customFormat="1" ht="74.25" customHeight="1">
      <c r="A188" s="97" t="s">
        <v>208</v>
      </c>
      <c r="B188" s="103">
        <v>40665</v>
      </c>
      <c r="C188" s="118">
        <v>150000</v>
      </c>
      <c r="D188" s="97">
        <v>182</v>
      </c>
      <c r="E188" s="103">
        <f t="shared" si="16"/>
        <v>40848</v>
      </c>
      <c r="F188" s="97">
        <v>2</v>
      </c>
      <c r="G188" s="97">
        <v>2</v>
      </c>
      <c r="H188" s="118">
        <v>86000</v>
      </c>
      <c r="I188" s="118">
        <v>86000</v>
      </c>
      <c r="J188" s="120">
        <v>57.33</v>
      </c>
      <c r="K188" s="97" t="s">
        <v>201</v>
      </c>
      <c r="L188" s="121">
        <v>0.0865</v>
      </c>
      <c r="M188" s="118">
        <v>82444</v>
      </c>
      <c r="N188" s="118">
        <v>86000</v>
      </c>
      <c r="O188" s="153">
        <f t="shared" si="15"/>
        <v>18170440</v>
      </c>
      <c r="P188" s="141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  <c r="AJ188" s="141"/>
      <c r="AK188" s="141"/>
      <c r="AL188" s="141"/>
      <c r="AM188" s="141"/>
      <c r="AN188" s="141"/>
      <c r="AO188" s="141"/>
      <c r="AP188" s="172"/>
    </row>
    <row r="189" spans="1:43" s="97" customFormat="1" ht="74.25" customHeight="1">
      <c r="A189" s="97" t="s">
        <v>210</v>
      </c>
      <c r="B189" s="103">
        <v>40679</v>
      </c>
      <c r="C189" s="118">
        <v>150000</v>
      </c>
      <c r="D189" s="97">
        <v>182</v>
      </c>
      <c r="E189" s="103">
        <f t="shared" si="16"/>
        <v>40862</v>
      </c>
      <c r="F189" s="97">
        <v>6</v>
      </c>
      <c r="G189" s="97">
        <v>6</v>
      </c>
      <c r="H189" s="118">
        <v>153500</v>
      </c>
      <c r="I189" s="118">
        <v>149000</v>
      </c>
      <c r="J189" s="120">
        <v>103</v>
      </c>
      <c r="K189" s="97" t="s">
        <v>209</v>
      </c>
      <c r="L189" s="121">
        <v>0.0891</v>
      </c>
      <c r="M189" s="118">
        <v>143518</v>
      </c>
      <c r="N189" s="118">
        <v>150000</v>
      </c>
      <c r="O189" s="153">
        <f t="shared" si="15"/>
        <v>18320440</v>
      </c>
      <c r="P189" s="141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  <c r="AJ189" s="141"/>
      <c r="AK189" s="141"/>
      <c r="AL189" s="141"/>
      <c r="AM189" s="141"/>
      <c r="AN189" s="141"/>
      <c r="AO189" s="141"/>
      <c r="AP189" s="141"/>
      <c r="AQ189" s="172"/>
    </row>
    <row r="190" spans="1:43" s="97" customFormat="1" ht="74.25" customHeight="1">
      <c r="A190" s="97" t="s">
        <v>212</v>
      </c>
      <c r="B190" s="103">
        <v>40693</v>
      </c>
      <c r="C190" s="118">
        <v>150000</v>
      </c>
      <c r="D190" s="97">
        <v>182</v>
      </c>
      <c r="E190" s="103">
        <f t="shared" si="16"/>
        <v>40876</v>
      </c>
      <c r="F190" s="97">
        <v>3</v>
      </c>
      <c r="G190" s="97">
        <v>3</v>
      </c>
      <c r="H190" s="118">
        <v>69500</v>
      </c>
      <c r="I190" s="118">
        <v>69500</v>
      </c>
      <c r="J190" s="120">
        <v>46.67</v>
      </c>
      <c r="K190" s="97" t="s">
        <v>214</v>
      </c>
      <c r="L190" s="121">
        <v>0.0912</v>
      </c>
      <c r="M190" s="118">
        <v>66958</v>
      </c>
      <c r="N190" s="118">
        <v>70000</v>
      </c>
      <c r="O190" s="153">
        <f t="shared" si="15"/>
        <v>18390440</v>
      </c>
      <c r="P190" s="141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  <c r="AJ190" s="141"/>
      <c r="AK190" s="141"/>
      <c r="AL190" s="141"/>
      <c r="AM190" s="141"/>
      <c r="AN190" s="141"/>
      <c r="AO190" s="141"/>
      <c r="AP190" s="141"/>
      <c r="AQ190" s="172"/>
    </row>
    <row r="191" spans="1:43" s="81" customFormat="1" ht="74.25" customHeight="1">
      <c r="A191" s="81" t="s">
        <v>213</v>
      </c>
      <c r="B191" s="82">
        <v>40707</v>
      </c>
      <c r="C191" s="48">
        <v>150000</v>
      </c>
      <c r="D191" s="81">
        <v>182</v>
      </c>
      <c r="E191" s="82">
        <f>B191+183</f>
        <v>40890</v>
      </c>
      <c r="F191" s="81">
        <v>3</v>
      </c>
      <c r="G191" s="81">
        <v>3</v>
      </c>
      <c r="H191" s="48">
        <v>105000</v>
      </c>
      <c r="I191" s="48">
        <v>105000</v>
      </c>
      <c r="J191" s="83">
        <v>70</v>
      </c>
      <c r="K191" s="81" t="s">
        <v>214</v>
      </c>
      <c r="L191" s="84">
        <v>0.0875</v>
      </c>
      <c r="M191" s="48">
        <v>100612</v>
      </c>
      <c r="N191" s="48">
        <v>105000</v>
      </c>
      <c r="O191" s="153">
        <f t="shared" si="15"/>
        <v>18495440</v>
      </c>
      <c r="P191" s="141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  <c r="AJ191" s="141"/>
      <c r="AK191" s="141"/>
      <c r="AL191" s="141"/>
      <c r="AM191" s="141"/>
      <c r="AN191" s="141"/>
      <c r="AO191" s="141"/>
      <c r="AP191" s="141"/>
      <c r="AQ191" s="171"/>
    </row>
    <row r="192" spans="1:43" s="97" customFormat="1" ht="74.25" customHeight="1">
      <c r="A192" s="97" t="s">
        <v>215</v>
      </c>
      <c r="B192" s="103">
        <v>40723</v>
      </c>
      <c r="C192" s="118">
        <v>150000</v>
      </c>
      <c r="D192" s="97">
        <v>182</v>
      </c>
      <c r="E192" s="103">
        <f>B192+183</f>
        <v>40906</v>
      </c>
      <c r="F192" s="97">
        <v>5</v>
      </c>
      <c r="G192" s="97">
        <v>5</v>
      </c>
      <c r="H192" s="118">
        <v>184500</v>
      </c>
      <c r="I192" s="118">
        <v>149000</v>
      </c>
      <c r="J192" s="120">
        <v>123.67</v>
      </c>
      <c r="K192" s="97" t="s">
        <v>216</v>
      </c>
      <c r="L192" s="121">
        <v>0.0863</v>
      </c>
      <c r="M192" s="118">
        <v>143814</v>
      </c>
      <c r="N192" s="118">
        <v>150000</v>
      </c>
      <c r="O192" s="153">
        <f>SUM(N192+O191)</f>
        <v>18645440</v>
      </c>
      <c r="P192" s="141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  <c r="AJ192" s="141"/>
      <c r="AK192" s="141"/>
      <c r="AL192" s="141"/>
      <c r="AM192" s="141"/>
      <c r="AN192" s="141"/>
      <c r="AO192" s="141"/>
      <c r="AP192" s="141"/>
      <c r="AQ192" s="172"/>
    </row>
    <row r="193" spans="1:43" s="81" customFormat="1" ht="74.25" customHeight="1" thickBot="1">
      <c r="A193" s="81" t="s">
        <v>217</v>
      </c>
      <c r="B193" s="82">
        <v>40737</v>
      </c>
      <c r="C193" s="48">
        <v>200000</v>
      </c>
      <c r="D193" s="81">
        <v>182</v>
      </c>
      <c r="E193" s="173">
        <f>B193+183</f>
        <v>40920</v>
      </c>
      <c r="F193" s="81">
        <v>5</v>
      </c>
      <c r="G193" s="81">
        <v>5</v>
      </c>
      <c r="H193" s="48">
        <v>217500</v>
      </c>
      <c r="I193" s="48">
        <v>198520</v>
      </c>
      <c r="J193" s="83">
        <v>109.5</v>
      </c>
      <c r="K193" s="81" t="s">
        <v>218</v>
      </c>
      <c r="L193" s="84">
        <v>0.0896</v>
      </c>
      <c r="M193" s="48">
        <v>191468</v>
      </c>
      <c r="N193" s="48">
        <v>200020</v>
      </c>
      <c r="O193" s="153">
        <f>SUM(N193+O192)</f>
        <v>18845460</v>
      </c>
      <c r="P193" s="141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  <c r="AJ193" s="141"/>
      <c r="AK193" s="141"/>
      <c r="AL193" s="141"/>
      <c r="AM193" s="141"/>
      <c r="AN193" s="141"/>
      <c r="AO193" s="141"/>
      <c r="AP193" s="141"/>
      <c r="AQ193" s="171"/>
    </row>
    <row r="194" spans="1:43" s="97" customFormat="1" ht="74.25" customHeight="1">
      <c r="A194" s="97" t="s">
        <v>219</v>
      </c>
      <c r="B194" s="103">
        <v>40749</v>
      </c>
      <c r="C194" s="118">
        <v>200000</v>
      </c>
      <c r="D194" s="97">
        <v>182</v>
      </c>
      <c r="E194" s="103" t="s">
        <v>221</v>
      </c>
      <c r="F194" s="97">
        <v>5</v>
      </c>
      <c r="G194" s="97">
        <v>5</v>
      </c>
      <c r="H194" s="118">
        <v>188100</v>
      </c>
      <c r="I194" s="118">
        <v>188100</v>
      </c>
      <c r="J194" s="120">
        <v>94.55</v>
      </c>
      <c r="K194" s="97" t="s">
        <v>220</v>
      </c>
      <c r="L194" s="121">
        <v>0.0885</v>
      </c>
      <c r="M194" s="118">
        <v>181106</v>
      </c>
      <c r="N194" s="118">
        <v>189100</v>
      </c>
      <c r="O194" s="153">
        <f>SUM(N194+O193)</f>
        <v>19034560</v>
      </c>
      <c r="P194" s="141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  <c r="AJ194" s="141"/>
      <c r="AK194" s="141"/>
      <c r="AL194" s="141"/>
      <c r="AM194" s="141"/>
      <c r="AN194" s="141"/>
      <c r="AO194" s="141"/>
      <c r="AP194" s="141"/>
      <c r="AQ194" s="172"/>
    </row>
    <row r="195" spans="1:43" s="97" customFormat="1" ht="74.25" customHeight="1">
      <c r="A195" s="97" t="s">
        <v>222</v>
      </c>
      <c r="B195" s="103">
        <v>40763</v>
      </c>
      <c r="C195" s="118">
        <v>200000</v>
      </c>
      <c r="D195" s="97">
        <v>182</v>
      </c>
      <c r="E195" s="103">
        <v>40946</v>
      </c>
      <c r="F195" s="97">
        <v>5</v>
      </c>
      <c r="G195" s="97">
        <v>5</v>
      </c>
      <c r="H195" s="118">
        <v>156000</v>
      </c>
      <c r="I195" s="118">
        <v>156000</v>
      </c>
      <c r="J195" s="120">
        <v>78.25</v>
      </c>
      <c r="K195" s="97" t="s">
        <v>220</v>
      </c>
      <c r="L195" s="121">
        <v>0.0894</v>
      </c>
      <c r="M195" s="118">
        <v>149824</v>
      </c>
      <c r="N195" s="118">
        <v>156500</v>
      </c>
      <c r="O195" s="153">
        <f>SUM(N195+O194)</f>
        <v>19191060</v>
      </c>
      <c r="P195" s="141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  <c r="AJ195" s="141"/>
      <c r="AK195" s="141"/>
      <c r="AL195" s="141"/>
      <c r="AM195" s="141"/>
      <c r="AN195" s="141"/>
      <c r="AO195" s="141"/>
      <c r="AP195" s="141"/>
      <c r="AQ195" s="172"/>
    </row>
    <row r="196" spans="1:43" s="125" customFormat="1" ht="74.25" customHeight="1">
      <c r="A196" s="125" t="s">
        <v>223</v>
      </c>
      <c r="B196" s="126">
        <v>40805</v>
      </c>
      <c r="C196" s="127">
        <v>150000</v>
      </c>
      <c r="D196" s="125">
        <v>182</v>
      </c>
      <c r="E196" s="126">
        <f aca="true" t="shared" si="17" ref="E196:E208">B196+183</f>
        <v>40988</v>
      </c>
      <c r="F196" s="125">
        <v>6</v>
      </c>
      <c r="G196" s="125">
        <v>4</v>
      </c>
      <c r="H196" s="127">
        <v>180000</v>
      </c>
      <c r="I196" s="127">
        <v>148500</v>
      </c>
      <c r="J196" s="129">
        <v>121</v>
      </c>
      <c r="K196" s="125" t="s">
        <v>220</v>
      </c>
      <c r="L196" s="130">
        <v>0.0878</v>
      </c>
      <c r="M196" s="127">
        <v>143708</v>
      </c>
      <c r="N196" s="127">
        <v>150000</v>
      </c>
      <c r="O196" s="174">
        <f aca="true" t="shared" si="18" ref="O196:O202">N196+O195</f>
        <v>19341060</v>
      </c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175"/>
    </row>
    <row r="197" spans="1:43" s="125" customFormat="1" ht="74.25" customHeight="1">
      <c r="A197" s="125" t="s">
        <v>224</v>
      </c>
      <c r="B197" s="126">
        <v>40847</v>
      </c>
      <c r="C197" s="127">
        <v>150000</v>
      </c>
      <c r="D197" s="125">
        <v>182</v>
      </c>
      <c r="E197" s="126">
        <f t="shared" si="17"/>
        <v>41030</v>
      </c>
      <c r="F197" s="125">
        <v>5</v>
      </c>
      <c r="G197" s="125">
        <v>5</v>
      </c>
      <c r="H197" s="127">
        <v>119700</v>
      </c>
      <c r="I197" s="127">
        <v>119700</v>
      </c>
      <c r="J197" s="129">
        <v>80.48</v>
      </c>
      <c r="K197" s="125" t="s">
        <v>225</v>
      </c>
      <c r="L197" s="130">
        <v>0.087</v>
      </c>
      <c r="M197" s="127">
        <v>115702</v>
      </c>
      <c r="N197" s="127">
        <v>120720</v>
      </c>
      <c r="O197" s="174">
        <f t="shared" si="18"/>
        <v>19461780</v>
      </c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175"/>
    </row>
    <row r="198" spans="1:43" s="125" customFormat="1" ht="74.25" customHeight="1">
      <c r="A198" s="125" t="s">
        <v>226</v>
      </c>
      <c r="B198" s="126">
        <v>40889</v>
      </c>
      <c r="C198" s="127">
        <v>150000</v>
      </c>
      <c r="D198" s="125">
        <v>182</v>
      </c>
      <c r="E198" s="126">
        <f t="shared" si="17"/>
        <v>41072</v>
      </c>
      <c r="F198" s="125">
        <v>7</v>
      </c>
      <c r="G198" s="125">
        <v>4</v>
      </c>
      <c r="H198" s="127">
        <v>242000</v>
      </c>
      <c r="I198" s="127">
        <v>149000</v>
      </c>
      <c r="J198" s="129">
        <v>162</v>
      </c>
      <c r="K198" s="125" t="s">
        <v>227</v>
      </c>
      <c r="L198" s="130">
        <v>0.0783</v>
      </c>
      <c r="M198" s="127">
        <v>144364</v>
      </c>
      <c r="N198" s="127">
        <v>150000</v>
      </c>
      <c r="O198" s="174">
        <f t="shared" si="18"/>
        <v>19611780</v>
      </c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175"/>
    </row>
    <row r="199" spans="1:43" s="97" customFormat="1" ht="74.25" customHeight="1">
      <c r="A199" s="97" t="s">
        <v>228</v>
      </c>
      <c r="B199" s="103">
        <v>40931</v>
      </c>
      <c r="C199" s="118">
        <v>100000</v>
      </c>
      <c r="D199" s="97">
        <v>182</v>
      </c>
      <c r="E199" s="103">
        <f t="shared" si="17"/>
        <v>41114</v>
      </c>
      <c r="F199" s="97">
        <v>7</v>
      </c>
      <c r="G199" s="97">
        <v>5</v>
      </c>
      <c r="H199" s="118">
        <v>240500</v>
      </c>
      <c r="I199" s="118">
        <v>99520</v>
      </c>
      <c r="J199" s="120">
        <v>241</v>
      </c>
      <c r="K199" s="97" t="s">
        <v>229</v>
      </c>
      <c r="L199" s="121">
        <v>0.0597</v>
      </c>
      <c r="M199" s="118">
        <v>97131</v>
      </c>
      <c r="N199" s="118">
        <v>100020</v>
      </c>
      <c r="O199" s="153">
        <f t="shared" si="18"/>
        <v>19711800</v>
      </c>
      <c r="P199" s="141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  <c r="AJ199" s="141"/>
      <c r="AK199" s="141"/>
      <c r="AL199" s="141"/>
      <c r="AM199" s="141"/>
      <c r="AN199" s="141"/>
      <c r="AO199" s="141"/>
      <c r="AP199" s="141"/>
      <c r="AQ199" s="172"/>
    </row>
    <row r="200" spans="1:47" s="97" customFormat="1" ht="74.25" customHeight="1">
      <c r="A200" s="97" t="s">
        <v>230</v>
      </c>
      <c r="B200" s="103">
        <v>40959</v>
      </c>
      <c r="C200" s="118">
        <v>100000</v>
      </c>
      <c r="D200" s="97">
        <v>182</v>
      </c>
      <c r="E200" s="103">
        <f t="shared" si="17"/>
        <v>41142</v>
      </c>
      <c r="F200" s="97">
        <v>5</v>
      </c>
      <c r="G200" s="97">
        <v>4</v>
      </c>
      <c r="H200" s="118">
        <v>162000</v>
      </c>
      <c r="I200" s="118">
        <v>99010</v>
      </c>
      <c r="J200" s="120">
        <v>163</v>
      </c>
      <c r="K200" s="97" t="s">
        <v>231</v>
      </c>
      <c r="L200" s="121">
        <v>0.0545</v>
      </c>
      <c r="M200" s="118">
        <v>97367</v>
      </c>
      <c r="N200" s="118">
        <v>100010</v>
      </c>
      <c r="O200" s="153">
        <f t="shared" si="18"/>
        <v>19811810</v>
      </c>
      <c r="P200" s="141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  <c r="AJ200" s="141"/>
      <c r="AK200" s="141"/>
      <c r="AL200" s="141"/>
      <c r="AM200" s="141"/>
      <c r="AN200" s="141"/>
      <c r="AO200" s="141"/>
      <c r="AP200" s="141"/>
      <c r="AQ200" s="141"/>
      <c r="AR200" s="141"/>
      <c r="AS200" s="141"/>
      <c r="AT200" s="141"/>
      <c r="AU200" s="172"/>
    </row>
    <row r="201" spans="1:47" s="97" customFormat="1" ht="74.25" customHeight="1">
      <c r="A201" s="97" t="s">
        <v>232</v>
      </c>
      <c r="B201" s="103">
        <v>40987</v>
      </c>
      <c r="C201" s="118">
        <v>100000</v>
      </c>
      <c r="D201" s="97">
        <v>182</v>
      </c>
      <c r="E201" s="103">
        <f t="shared" si="17"/>
        <v>41170</v>
      </c>
      <c r="F201" s="97">
        <v>7</v>
      </c>
      <c r="G201" s="97">
        <v>4</v>
      </c>
      <c r="H201" s="118">
        <v>236100</v>
      </c>
      <c r="I201" s="118">
        <v>99000</v>
      </c>
      <c r="J201" s="120">
        <v>237.1</v>
      </c>
      <c r="K201" s="97" t="s">
        <v>233</v>
      </c>
      <c r="L201" s="121">
        <v>0.064</v>
      </c>
      <c r="M201" s="118">
        <v>97216</v>
      </c>
      <c r="N201" s="48">
        <v>100000</v>
      </c>
      <c r="O201" s="153">
        <f t="shared" si="18"/>
        <v>19911810</v>
      </c>
      <c r="P201" s="141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  <c r="AJ201" s="141"/>
      <c r="AK201" s="141"/>
      <c r="AL201" s="141"/>
      <c r="AM201" s="141"/>
      <c r="AN201" s="141"/>
      <c r="AO201" s="141"/>
      <c r="AP201" s="141"/>
      <c r="AQ201" s="141"/>
      <c r="AR201" s="141"/>
      <c r="AS201" s="141"/>
      <c r="AT201" s="141"/>
      <c r="AU201" s="172"/>
    </row>
    <row r="202" spans="1:44" s="97" customFormat="1" ht="74.25" customHeight="1">
      <c r="A202" s="97" t="s">
        <v>236</v>
      </c>
      <c r="B202" s="103">
        <v>41015</v>
      </c>
      <c r="C202" s="118">
        <v>100000</v>
      </c>
      <c r="D202" s="97">
        <v>182</v>
      </c>
      <c r="E202" s="103">
        <f t="shared" si="17"/>
        <v>41198</v>
      </c>
      <c r="F202" s="97">
        <v>5</v>
      </c>
      <c r="G202" s="97">
        <v>3</v>
      </c>
      <c r="H202" s="118">
        <v>168400</v>
      </c>
      <c r="I202" s="118">
        <v>98010</v>
      </c>
      <c r="J202" s="120">
        <v>170.4</v>
      </c>
      <c r="K202" s="97" t="s">
        <v>237</v>
      </c>
      <c r="L202" s="121">
        <v>0.0537</v>
      </c>
      <c r="M202" s="118">
        <v>97404</v>
      </c>
      <c r="N202" s="48">
        <v>100010</v>
      </c>
      <c r="O202" s="153">
        <f t="shared" si="18"/>
        <v>20011820</v>
      </c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  <c r="AJ202" s="141"/>
      <c r="AK202" s="141"/>
      <c r="AL202" s="141"/>
      <c r="AM202" s="141"/>
      <c r="AN202" s="141"/>
      <c r="AO202" s="141"/>
      <c r="AP202" s="141"/>
      <c r="AQ202" s="141"/>
      <c r="AR202" s="172"/>
    </row>
    <row r="203" spans="1:44" s="196" customFormat="1" ht="74.25" customHeight="1">
      <c r="A203" s="196" t="s">
        <v>238</v>
      </c>
      <c r="B203" s="197">
        <v>41043</v>
      </c>
      <c r="C203" s="198">
        <v>100000</v>
      </c>
      <c r="D203" s="196">
        <v>182</v>
      </c>
      <c r="E203" s="197">
        <f t="shared" si="17"/>
        <v>41226</v>
      </c>
      <c r="F203" s="196">
        <v>4</v>
      </c>
      <c r="G203" s="196">
        <v>3</v>
      </c>
      <c r="H203" s="198">
        <v>200000</v>
      </c>
      <c r="I203" s="198">
        <v>99010</v>
      </c>
      <c r="J203" s="199">
        <v>201</v>
      </c>
      <c r="K203" s="196" t="s">
        <v>239</v>
      </c>
      <c r="L203" s="200">
        <v>0.05</v>
      </c>
      <c r="M203" s="198">
        <v>97576</v>
      </c>
      <c r="N203" s="201">
        <v>100010</v>
      </c>
      <c r="O203" s="202">
        <f aca="true" t="shared" si="19" ref="O203:O208">N203+O202</f>
        <v>20111830</v>
      </c>
      <c r="P203" s="203"/>
      <c r="Q203" s="203"/>
      <c r="R203" s="203"/>
      <c r="S203" s="203"/>
      <c r="T203" s="203"/>
      <c r="U203" s="203"/>
      <c r="V203" s="203"/>
      <c r="W203" s="203"/>
      <c r="X203" s="203"/>
      <c r="Y203" s="203"/>
      <c r="Z203" s="203"/>
      <c r="AA203" s="203"/>
      <c r="AB203" s="203"/>
      <c r="AC203" s="203"/>
      <c r="AD203" s="203"/>
      <c r="AE203" s="203"/>
      <c r="AF203" s="203"/>
      <c r="AG203" s="203"/>
      <c r="AH203" s="203"/>
      <c r="AI203" s="203"/>
      <c r="AJ203" s="203"/>
      <c r="AK203" s="203"/>
      <c r="AL203" s="203"/>
      <c r="AM203" s="203"/>
      <c r="AN203" s="203"/>
      <c r="AO203" s="203"/>
      <c r="AP203" s="203"/>
      <c r="AQ203" s="203"/>
      <c r="AR203" s="204"/>
    </row>
    <row r="204" spans="1:44" s="97" customFormat="1" ht="74.25" customHeight="1">
      <c r="A204" s="97" t="s">
        <v>240</v>
      </c>
      <c r="B204" s="103">
        <v>41071</v>
      </c>
      <c r="C204" s="118">
        <v>100000</v>
      </c>
      <c r="D204" s="97">
        <v>182</v>
      </c>
      <c r="E204" s="103">
        <f t="shared" si="17"/>
        <v>41254</v>
      </c>
      <c r="F204" s="97">
        <v>4</v>
      </c>
      <c r="G204" s="97">
        <v>2</v>
      </c>
      <c r="H204" s="118">
        <v>155500</v>
      </c>
      <c r="I204" s="118">
        <v>98500</v>
      </c>
      <c r="J204" s="120">
        <v>157</v>
      </c>
      <c r="K204" s="97" t="s">
        <v>241</v>
      </c>
      <c r="L204" s="121">
        <v>0.047</v>
      </c>
      <c r="M204" s="118">
        <v>97945</v>
      </c>
      <c r="N204" s="48">
        <v>100000</v>
      </c>
      <c r="O204" s="153">
        <f t="shared" si="19"/>
        <v>20211830</v>
      </c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  <c r="AJ204" s="141"/>
      <c r="AK204" s="141"/>
      <c r="AL204" s="141"/>
      <c r="AM204" s="141"/>
      <c r="AN204" s="141"/>
      <c r="AO204" s="141"/>
      <c r="AP204" s="141"/>
      <c r="AQ204" s="141"/>
      <c r="AR204" s="172"/>
    </row>
    <row r="205" spans="1:44" s="97" customFormat="1" ht="74.25" customHeight="1">
      <c r="A205" s="97" t="s">
        <v>242</v>
      </c>
      <c r="B205" s="103">
        <v>41106</v>
      </c>
      <c r="C205" s="118">
        <v>100000</v>
      </c>
      <c r="D205" s="97">
        <v>182</v>
      </c>
      <c r="E205" s="103">
        <f t="shared" si="17"/>
        <v>41289</v>
      </c>
      <c r="F205" s="97">
        <v>4</v>
      </c>
      <c r="G205" s="97">
        <v>3</v>
      </c>
      <c r="H205" s="118">
        <v>129500</v>
      </c>
      <c r="I205" s="118">
        <v>98500</v>
      </c>
      <c r="J205" s="120">
        <v>131</v>
      </c>
      <c r="K205" s="97" t="s">
        <v>243</v>
      </c>
      <c r="L205" s="121">
        <v>0.047</v>
      </c>
      <c r="M205" s="118">
        <v>97993</v>
      </c>
      <c r="N205" s="48">
        <v>100000</v>
      </c>
      <c r="O205" s="153">
        <f t="shared" si="19"/>
        <v>20311830</v>
      </c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  <c r="AJ205" s="141"/>
      <c r="AK205" s="141"/>
      <c r="AL205" s="141"/>
      <c r="AM205" s="141"/>
      <c r="AN205" s="141"/>
      <c r="AO205" s="141"/>
      <c r="AP205" s="141"/>
      <c r="AQ205" s="141"/>
      <c r="AR205" s="172"/>
    </row>
    <row r="206" spans="1:47" s="97" customFormat="1" ht="74.25" customHeight="1">
      <c r="A206" s="97" t="s">
        <v>244</v>
      </c>
      <c r="B206" s="103">
        <v>41134</v>
      </c>
      <c r="C206" s="118">
        <v>100000</v>
      </c>
      <c r="D206" s="97">
        <v>182</v>
      </c>
      <c r="E206" s="103">
        <f t="shared" si="17"/>
        <v>41317</v>
      </c>
      <c r="F206" s="97">
        <v>3</v>
      </c>
      <c r="G206" s="97">
        <v>3</v>
      </c>
      <c r="H206" s="118">
        <v>120000</v>
      </c>
      <c r="I206" s="118">
        <v>98500</v>
      </c>
      <c r="J206" s="120">
        <v>121.5</v>
      </c>
      <c r="K206" s="97" t="s">
        <v>245</v>
      </c>
      <c r="L206" s="121">
        <v>0.05</v>
      </c>
      <c r="M206" s="118">
        <v>97878</v>
      </c>
      <c r="N206" s="48">
        <v>100000</v>
      </c>
      <c r="O206" s="153">
        <f t="shared" si="19"/>
        <v>20411830</v>
      </c>
      <c r="P206" s="141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  <c r="AJ206" s="141"/>
      <c r="AK206" s="141"/>
      <c r="AL206" s="141"/>
      <c r="AM206" s="141"/>
      <c r="AN206" s="141"/>
      <c r="AO206" s="141"/>
      <c r="AP206" s="141"/>
      <c r="AQ206" s="141"/>
      <c r="AR206" s="141"/>
      <c r="AS206" s="141"/>
      <c r="AT206" s="141"/>
      <c r="AU206" s="172"/>
    </row>
    <row r="207" spans="1:47" s="81" customFormat="1" ht="74.25" customHeight="1">
      <c r="A207" s="81" t="s">
        <v>246</v>
      </c>
      <c r="B207" s="82"/>
      <c r="C207" s="48"/>
      <c r="E207" s="228" t="s">
        <v>247</v>
      </c>
      <c r="F207" s="229"/>
      <c r="G207" s="229"/>
      <c r="H207" s="229"/>
      <c r="I207" s="230"/>
      <c r="J207" s="83"/>
      <c r="K207" s="232" t="s">
        <v>179</v>
      </c>
      <c r="L207" s="233"/>
      <c r="M207" s="48"/>
      <c r="N207" s="48"/>
      <c r="O207" s="153">
        <f t="shared" si="19"/>
        <v>20411830</v>
      </c>
      <c r="P207" s="141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  <c r="AJ207" s="141"/>
      <c r="AK207" s="141"/>
      <c r="AL207" s="141"/>
      <c r="AM207" s="141"/>
      <c r="AN207" s="141"/>
      <c r="AO207" s="141"/>
      <c r="AP207" s="141"/>
      <c r="AQ207" s="141"/>
      <c r="AR207" s="141"/>
      <c r="AS207" s="141"/>
      <c r="AT207" s="141"/>
      <c r="AU207" s="171"/>
    </row>
    <row r="208" spans="1:47" s="97" customFormat="1" ht="74.25" customHeight="1">
      <c r="A208" s="97" t="s">
        <v>250</v>
      </c>
      <c r="B208" s="103">
        <v>41197</v>
      </c>
      <c r="C208" s="118">
        <v>100000</v>
      </c>
      <c r="D208" s="97">
        <v>182</v>
      </c>
      <c r="E208" s="103">
        <f t="shared" si="17"/>
        <v>41380</v>
      </c>
      <c r="F208" s="97">
        <v>3</v>
      </c>
      <c r="G208" s="97">
        <v>3</v>
      </c>
      <c r="H208" s="118">
        <v>66000</v>
      </c>
      <c r="I208" s="118">
        <v>66000</v>
      </c>
      <c r="J208" s="120">
        <v>67</v>
      </c>
      <c r="K208" s="97" t="s">
        <v>248</v>
      </c>
      <c r="L208" s="121">
        <v>0.0436</v>
      </c>
      <c r="M208" s="118">
        <v>65576</v>
      </c>
      <c r="N208" s="118">
        <v>67000</v>
      </c>
      <c r="O208" s="160">
        <f t="shared" si="19"/>
        <v>20478830</v>
      </c>
      <c r="P208" s="141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  <c r="AJ208" s="141"/>
      <c r="AK208" s="141"/>
      <c r="AL208" s="141"/>
      <c r="AM208" s="141"/>
      <c r="AN208" s="141"/>
      <c r="AO208" s="141"/>
      <c r="AP208" s="141"/>
      <c r="AQ208" s="141"/>
      <c r="AR208" s="141"/>
      <c r="AS208" s="141"/>
      <c r="AT208" s="141"/>
      <c r="AU208" s="172"/>
    </row>
    <row r="209" spans="1:48" s="124" customFormat="1" ht="74.25" customHeight="1">
      <c r="A209" s="97" t="s">
        <v>251</v>
      </c>
      <c r="B209" s="103">
        <v>41225</v>
      </c>
      <c r="C209" s="118">
        <v>100000</v>
      </c>
      <c r="D209" s="97">
        <v>182</v>
      </c>
      <c r="E209" s="103">
        <f aca="true" t="shared" si="20" ref="E209:E221">B209+183</f>
        <v>41408</v>
      </c>
      <c r="F209" s="97">
        <v>5</v>
      </c>
      <c r="G209" s="97">
        <v>5</v>
      </c>
      <c r="H209" s="118">
        <v>117500</v>
      </c>
      <c r="I209" s="118">
        <v>98500</v>
      </c>
      <c r="J209" s="120">
        <v>119</v>
      </c>
      <c r="K209" s="97" t="s">
        <v>249</v>
      </c>
      <c r="L209" s="121">
        <v>0.0537</v>
      </c>
      <c r="M209" s="118">
        <v>97399</v>
      </c>
      <c r="N209" s="118">
        <v>100000</v>
      </c>
      <c r="O209" s="153">
        <f aca="true" t="shared" si="21" ref="O209:O218">N209+O208</f>
        <v>20578830</v>
      </c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23"/>
    </row>
    <row r="210" spans="1:48" s="124" customFormat="1" ht="74.25" customHeight="1">
      <c r="A210" s="97" t="s">
        <v>252</v>
      </c>
      <c r="B210" s="103">
        <v>41253</v>
      </c>
      <c r="C210" s="118">
        <v>100000</v>
      </c>
      <c r="D210" s="97">
        <v>182</v>
      </c>
      <c r="E210" s="103">
        <f t="shared" si="20"/>
        <v>41436</v>
      </c>
      <c r="F210" s="97">
        <v>4</v>
      </c>
      <c r="G210" s="97">
        <v>4</v>
      </c>
      <c r="H210" s="118">
        <v>127000</v>
      </c>
      <c r="I210" s="118">
        <v>99000</v>
      </c>
      <c r="J210" s="120">
        <v>128</v>
      </c>
      <c r="K210" s="97" t="s">
        <v>253</v>
      </c>
      <c r="L210" s="121">
        <v>0.0533</v>
      </c>
      <c r="M210" s="118">
        <v>97416</v>
      </c>
      <c r="N210" s="118">
        <v>100000</v>
      </c>
      <c r="O210" s="160">
        <f t="shared" si="21"/>
        <v>20678830</v>
      </c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23"/>
    </row>
    <row r="211" spans="1:100" s="117" customFormat="1" ht="74.25" customHeight="1">
      <c r="A211" s="81" t="s">
        <v>254</v>
      </c>
      <c r="B211" s="82">
        <v>41295</v>
      </c>
      <c r="C211" s="48">
        <v>100000</v>
      </c>
      <c r="D211" s="81">
        <v>182</v>
      </c>
      <c r="E211" s="82">
        <f t="shared" si="20"/>
        <v>41478</v>
      </c>
      <c r="F211" s="81">
        <v>4</v>
      </c>
      <c r="G211" s="81">
        <v>3</v>
      </c>
      <c r="H211" s="48">
        <v>122000</v>
      </c>
      <c r="I211" s="48">
        <v>78500</v>
      </c>
      <c r="J211" s="83">
        <v>154.38</v>
      </c>
      <c r="K211" s="81" t="s">
        <v>255</v>
      </c>
      <c r="L211" s="84">
        <v>0.053</v>
      </c>
      <c r="M211" s="48">
        <v>77940</v>
      </c>
      <c r="N211" s="48">
        <v>80000</v>
      </c>
      <c r="O211" s="153">
        <f t="shared" si="21"/>
        <v>20758830</v>
      </c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23"/>
      <c r="BG211" s="124"/>
      <c r="BH211" s="124"/>
      <c r="BI211" s="124"/>
      <c r="BJ211" s="124"/>
      <c r="BK211" s="124"/>
      <c r="BL211" s="124"/>
      <c r="BM211" s="124"/>
      <c r="BN211" s="124"/>
      <c r="BO211" s="124"/>
      <c r="BP211" s="124"/>
      <c r="BQ211" s="124"/>
      <c r="BR211" s="124"/>
      <c r="BS211" s="124"/>
      <c r="BT211" s="124"/>
      <c r="BU211" s="124"/>
      <c r="BV211" s="124"/>
      <c r="BW211" s="124"/>
      <c r="BX211" s="124"/>
      <c r="BY211" s="124"/>
      <c r="BZ211" s="124"/>
      <c r="CA211" s="124"/>
      <c r="CB211" s="124"/>
      <c r="CC211" s="124"/>
      <c r="CD211" s="124"/>
      <c r="CE211" s="124"/>
      <c r="CF211" s="124"/>
      <c r="CG211" s="124"/>
      <c r="CH211" s="124"/>
      <c r="CI211" s="124"/>
      <c r="CJ211" s="124"/>
      <c r="CK211" s="124"/>
      <c r="CL211" s="124"/>
      <c r="CM211" s="124"/>
      <c r="CN211" s="124"/>
      <c r="CO211" s="124"/>
      <c r="CP211" s="124"/>
      <c r="CQ211" s="124"/>
      <c r="CR211" s="124"/>
      <c r="CS211" s="124"/>
      <c r="CT211" s="124"/>
      <c r="CU211" s="124"/>
      <c r="CV211" s="124"/>
    </row>
    <row r="212" spans="1:101" s="117" customFormat="1" ht="74.25" customHeight="1">
      <c r="A212" s="81" t="s">
        <v>257</v>
      </c>
      <c r="B212" s="82">
        <v>41323</v>
      </c>
      <c r="C212" s="48">
        <v>80000</v>
      </c>
      <c r="D212" s="81">
        <v>182</v>
      </c>
      <c r="E212" s="82">
        <f t="shared" si="20"/>
        <v>41506</v>
      </c>
      <c r="F212" s="81">
        <v>6</v>
      </c>
      <c r="G212" s="81">
        <v>4</v>
      </c>
      <c r="H212" s="48">
        <v>156510</v>
      </c>
      <c r="I212" s="48">
        <v>79000</v>
      </c>
      <c r="J212" s="83">
        <v>196.89</v>
      </c>
      <c r="K212" s="81" t="s">
        <v>256</v>
      </c>
      <c r="L212" s="84">
        <v>0.0526</v>
      </c>
      <c r="M212" s="48">
        <v>77955</v>
      </c>
      <c r="N212" s="48">
        <v>80000</v>
      </c>
      <c r="O212" s="188">
        <f t="shared" si="21"/>
        <v>20838830</v>
      </c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/>
      <c r="BV212" s="108"/>
      <c r="BW212" s="108"/>
      <c r="BX212" s="108"/>
      <c r="BY212" s="108"/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/>
      <c r="CM212" s="108"/>
      <c r="CN212" s="108"/>
      <c r="CO212" s="108"/>
      <c r="CP212" s="108"/>
      <c r="CQ212" s="108"/>
      <c r="CR212" s="108"/>
      <c r="CS212" s="108"/>
      <c r="CT212" s="108"/>
      <c r="CU212" s="108"/>
      <c r="CV212" s="108"/>
      <c r="CW212" s="116"/>
    </row>
    <row r="213" spans="1:101" s="117" customFormat="1" ht="74.25" customHeight="1">
      <c r="A213" s="81" t="s">
        <v>258</v>
      </c>
      <c r="B213" s="82">
        <v>41351</v>
      </c>
      <c r="C213" s="48">
        <v>80000</v>
      </c>
      <c r="D213" s="81">
        <v>182</v>
      </c>
      <c r="E213" s="82">
        <f t="shared" si="20"/>
        <v>41534</v>
      </c>
      <c r="F213" s="81">
        <v>7</v>
      </c>
      <c r="G213" s="81">
        <v>4</v>
      </c>
      <c r="H213" s="48">
        <v>193500</v>
      </c>
      <c r="I213" s="48">
        <v>78010</v>
      </c>
      <c r="J213" s="83">
        <v>244.38</v>
      </c>
      <c r="K213" s="81" t="s">
        <v>259</v>
      </c>
      <c r="L213" s="84">
        <v>0.0462</v>
      </c>
      <c r="M213" s="48">
        <v>78208</v>
      </c>
      <c r="N213" s="88">
        <v>80010</v>
      </c>
      <c r="O213" s="188">
        <f t="shared" si="21"/>
        <v>20918840</v>
      </c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/>
      <c r="BV213" s="108"/>
      <c r="BW213" s="108"/>
      <c r="BX213" s="108"/>
      <c r="BY213" s="108"/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/>
      <c r="CM213" s="108"/>
      <c r="CN213" s="108"/>
      <c r="CO213" s="108"/>
      <c r="CP213" s="108"/>
      <c r="CQ213" s="108"/>
      <c r="CR213" s="108"/>
      <c r="CS213" s="108"/>
      <c r="CT213" s="108"/>
      <c r="CU213" s="108"/>
      <c r="CV213" s="108"/>
      <c r="CW213" s="116"/>
    </row>
    <row r="214" spans="1:101" s="124" customFormat="1" ht="74.25" customHeight="1">
      <c r="A214" s="125" t="s">
        <v>260</v>
      </c>
      <c r="B214" s="103">
        <v>41386</v>
      </c>
      <c r="C214" s="127">
        <v>50000</v>
      </c>
      <c r="D214" s="125">
        <v>182</v>
      </c>
      <c r="E214" s="103">
        <f t="shared" si="20"/>
        <v>41569</v>
      </c>
      <c r="F214" s="97">
        <v>4</v>
      </c>
      <c r="G214" s="97">
        <v>3</v>
      </c>
      <c r="H214" s="127">
        <v>59000</v>
      </c>
      <c r="I214" s="127">
        <v>49000</v>
      </c>
      <c r="J214" s="120">
        <v>120</v>
      </c>
      <c r="K214" s="97" t="s">
        <v>140</v>
      </c>
      <c r="L214" s="130">
        <v>0.0441</v>
      </c>
      <c r="M214" s="127">
        <v>48924</v>
      </c>
      <c r="N214" s="131">
        <v>50000</v>
      </c>
      <c r="O214" s="188">
        <f t="shared" si="21"/>
        <v>20968840</v>
      </c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/>
      <c r="BU214" s="108"/>
      <c r="BV214" s="108"/>
      <c r="BW214" s="108"/>
      <c r="BX214" s="108"/>
      <c r="BY214" s="108"/>
      <c r="BZ214" s="108"/>
      <c r="CA214" s="108"/>
      <c r="CB214" s="108"/>
      <c r="CC214" s="108"/>
      <c r="CD214" s="108"/>
      <c r="CE214" s="108"/>
      <c r="CF214" s="108"/>
      <c r="CG214" s="108"/>
      <c r="CH214" s="108"/>
      <c r="CI214" s="108"/>
      <c r="CJ214" s="108"/>
      <c r="CK214" s="108"/>
      <c r="CL214" s="108"/>
      <c r="CM214" s="108"/>
      <c r="CN214" s="108"/>
      <c r="CO214" s="108"/>
      <c r="CP214" s="108"/>
      <c r="CQ214" s="108"/>
      <c r="CR214" s="108"/>
      <c r="CS214" s="108"/>
      <c r="CT214" s="108"/>
      <c r="CU214" s="108"/>
      <c r="CV214" s="108"/>
      <c r="CW214" s="123"/>
    </row>
    <row r="215" spans="1:101" s="117" customFormat="1" ht="74.25" customHeight="1">
      <c r="A215" s="67" t="s">
        <v>261</v>
      </c>
      <c r="B215" s="82">
        <v>41414</v>
      </c>
      <c r="C215" s="69">
        <v>50000</v>
      </c>
      <c r="D215" s="67">
        <v>182</v>
      </c>
      <c r="E215" s="82">
        <f t="shared" si="20"/>
        <v>41597</v>
      </c>
      <c r="F215" s="81">
        <v>3</v>
      </c>
      <c r="G215" s="81">
        <v>3</v>
      </c>
      <c r="H215" s="69">
        <v>49820</v>
      </c>
      <c r="I215" s="69">
        <v>49000</v>
      </c>
      <c r="J215" s="83">
        <v>101.64</v>
      </c>
      <c r="K215" s="81" t="s">
        <v>140</v>
      </c>
      <c r="L215" s="71">
        <v>0.0445</v>
      </c>
      <c r="M215" s="69">
        <v>48914</v>
      </c>
      <c r="N215" s="139">
        <v>50000</v>
      </c>
      <c r="O215" s="188">
        <f t="shared" si="21"/>
        <v>21018840</v>
      </c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8"/>
      <c r="BD215" s="108"/>
      <c r="BE215" s="108"/>
      <c r="BF215" s="108"/>
      <c r="BG215" s="108"/>
      <c r="BH215" s="108"/>
      <c r="BI215" s="108"/>
      <c r="BJ215" s="108"/>
      <c r="BK215" s="108"/>
      <c r="BL215" s="108"/>
      <c r="BM215" s="108"/>
      <c r="BN215" s="108"/>
      <c r="BO215" s="108"/>
      <c r="BP215" s="108"/>
      <c r="BQ215" s="108"/>
      <c r="BR215" s="108"/>
      <c r="BS215" s="108"/>
      <c r="BT215" s="108"/>
      <c r="BU215" s="108"/>
      <c r="BV215" s="108"/>
      <c r="BW215" s="108"/>
      <c r="BX215" s="108"/>
      <c r="BY215" s="108"/>
      <c r="BZ215" s="108"/>
      <c r="CA215" s="108"/>
      <c r="CB215" s="108"/>
      <c r="CC215" s="108"/>
      <c r="CD215" s="108"/>
      <c r="CE215" s="108"/>
      <c r="CF215" s="108"/>
      <c r="CG215" s="108"/>
      <c r="CH215" s="108"/>
      <c r="CI215" s="108"/>
      <c r="CJ215" s="108"/>
      <c r="CK215" s="108"/>
      <c r="CL215" s="108"/>
      <c r="CM215" s="108"/>
      <c r="CN215" s="108"/>
      <c r="CO215" s="108"/>
      <c r="CP215" s="108"/>
      <c r="CQ215" s="108"/>
      <c r="CR215" s="108"/>
      <c r="CS215" s="108"/>
      <c r="CT215" s="108"/>
      <c r="CU215" s="108"/>
      <c r="CV215" s="108"/>
      <c r="CW215" s="116"/>
    </row>
    <row r="216" spans="1:101" s="117" customFormat="1" ht="74.25" customHeight="1">
      <c r="A216" s="67" t="s">
        <v>262</v>
      </c>
      <c r="B216" s="82">
        <v>41442</v>
      </c>
      <c r="C216" s="69">
        <v>50000</v>
      </c>
      <c r="D216" s="67">
        <v>182</v>
      </c>
      <c r="E216" s="82">
        <f t="shared" si="20"/>
        <v>41625</v>
      </c>
      <c r="F216" s="81">
        <v>5</v>
      </c>
      <c r="G216" s="81">
        <v>4</v>
      </c>
      <c r="H216" s="69">
        <v>99580</v>
      </c>
      <c r="I216" s="69">
        <v>48500</v>
      </c>
      <c r="J216" s="83">
        <v>202.16</v>
      </c>
      <c r="K216" s="81" t="s">
        <v>263</v>
      </c>
      <c r="L216" s="71">
        <v>0.0449</v>
      </c>
      <c r="M216" s="69">
        <v>48906</v>
      </c>
      <c r="N216" s="139">
        <v>50000</v>
      </c>
      <c r="O216" s="188">
        <f t="shared" si="21"/>
        <v>21068840</v>
      </c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/>
      <c r="BE216" s="108"/>
      <c r="BF216" s="108"/>
      <c r="BG216" s="108"/>
      <c r="BH216" s="108"/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/>
      <c r="BV216" s="108"/>
      <c r="BW216" s="108"/>
      <c r="BX216" s="108"/>
      <c r="BY216" s="108"/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/>
      <c r="CM216" s="108"/>
      <c r="CN216" s="108"/>
      <c r="CO216" s="108"/>
      <c r="CP216" s="108"/>
      <c r="CQ216" s="108"/>
      <c r="CR216" s="108"/>
      <c r="CS216" s="108"/>
      <c r="CT216" s="108"/>
      <c r="CU216" s="108"/>
      <c r="CV216" s="108"/>
      <c r="CW216" s="116"/>
    </row>
    <row r="217" spans="1:101" s="124" customFormat="1" ht="74.25" customHeight="1">
      <c r="A217" s="125" t="s">
        <v>264</v>
      </c>
      <c r="B217" s="103">
        <v>41470</v>
      </c>
      <c r="C217" s="127">
        <v>50000</v>
      </c>
      <c r="D217" s="125">
        <v>182</v>
      </c>
      <c r="E217" s="103">
        <f t="shared" si="20"/>
        <v>41653</v>
      </c>
      <c r="F217" s="97">
        <v>4</v>
      </c>
      <c r="G217" s="97">
        <v>4</v>
      </c>
      <c r="H217" s="127">
        <v>65590</v>
      </c>
      <c r="I217" s="127">
        <v>48520</v>
      </c>
      <c r="J217" s="120">
        <v>131.18</v>
      </c>
      <c r="K217" s="97" t="s">
        <v>265</v>
      </c>
      <c r="L217" s="130">
        <v>0.0507</v>
      </c>
      <c r="M217" s="127">
        <v>48769</v>
      </c>
      <c r="N217" s="131">
        <v>50000</v>
      </c>
      <c r="O217" s="189">
        <f t="shared" si="21"/>
        <v>21118840</v>
      </c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/>
      <c r="BE217" s="108"/>
      <c r="BF217" s="108"/>
      <c r="BG217" s="108"/>
      <c r="BH217" s="108"/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/>
      <c r="BV217" s="108"/>
      <c r="BW217" s="108"/>
      <c r="BX217" s="108"/>
      <c r="BY217" s="108"/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/>
      <c r="CM217" s="108"/>
      <c r="CN217" s="108"/>
      <c r="CO217" s="108"/>
      <c r="CP217" s="108"/>
      <c r="CQ217" s="108"/>
      <c r="CR217" s="108"/>
      <c r="CS217" s="108"/>
      <c r="CT217" s="108"/>
      <c r="CU217" s="108"/>
      <c r="CV217" s="108"/>
      <c r="CW217" s="123"/>
    </row>
    <row r="218" spans="1:101" s="124" customFormat="1" ht="74.25" customHeight="1">
      <c r="A218" s="125" t="s">
        <v>266</v>
      </c>
      <c r="B218" s="103">
        <v>41505</v>
      </c>
      <c r="C218" s="127">
        <v>50000</v>
      </c>
      <c r="D218" s="125">
        <v>182</v>
      </c>
      <c r="E218" s="103">
        <f t="shared" si="20"/>
        <v>41688</v>
      </c>
      <c r="F218" s="97">
        <v>4</v>
      </c>
      <c r="G218" s="97">
        <v>3</v>
      </c>
      <c r="H218" s="127">
        <v>80000</v>
      </c>
      <c r="I218" s="127">
        <v>48500</v>
      </c>
      <c r="J218" s="120">
        <v>163</v>
      </c>
      <c r="K218" s="97" t="s">
        <v>267</v>
      </c>
      <c r="L218" s="130">
        <v>0.049</v>
      </c>
      <c r="M218" s="127">
        <v>488336</v>
      </c>
      <c r="N218" s="127">
        <v>50000</v>
      </c>
      <c r="O218" s="189">
        <f t="shared" si="21"/>
        <v>21168840</v>
      </c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/>
      <c r="BE218" s="108"/>
      <c r="BF218" s="108"/>
      <c r="BG218" s="108"/>
      <c r="BH218" s="108"/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/>
      <c r="BV218" s="108"/>
      <c r="BW218" s="108"/>
      <c r="BX218" s="108"/>
      <c r="BY218" s="108"/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/>
      <c r="CM218" s="108"/>
      <c r="CN218" s="108"/>
      <c r="CO218" s="108"/>
      <c r="CP218" s="108"/>
      <c r="CQ218" s="108"/>
      <c r="CR218" s="108"/>
      <c r="CS218" s="108"/>
      <c r="CT218" s="108"/>
      <c r="CU218" s="108"/>
      <c r="CV218" s="108"/>
      <c r="CW218" s="123"/>
    </row>
    <row r="219" spans="1:163" s="117" customFormat="1" ht="74.25" customHeight="1">
      <c r="A219" s="67" t="s">
        <v>268</v>
      </c>
      <c r="B219" s="82">
        <v>41540</v>
      </c>
      <c r="C219" s="69">
        <v>50000</v>
      </c>
      <c r="D219" s="67">
        <v>182</v>
      </c>
      <c r="E219" s="82">
        <f t="shared" si="20"/>
        <v>41723</v>
      </c>
      <c r="F219" s="81">
        <v>5</v>
      </c>
      <c r="G219" s="81">
        <v>4</v>
      </c>
      <c r="H219" s="69">
        <v>88000</v>
      </c>
      <c r="I219" s="69">
        <v>48020</v>
      </c>
      <c r="J219" s="83">
        <v>180</v>
      </c>
      <c r="K219" s="81" t="s">
        <v>269</v>
      </c>
      <c r="L219" s="71">
        <v>0.0439</v>
      </c>
      <c r="M219" s="69">
        <v>48949</v>
      </c>
      <c r="N219" s="69">
        <v>50020</v>
      </c>
      <c r="O219" s="188">
        <f>N219+O218</f>
        <v>21218860</v>
      </c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23"/>
      <c r="BO219" s="124"/>
      <c r="BP219" s="124"/>
      <c r="BQ219" s="124"/>
      <c r="BR219" s="124"/>
      <c r="BS219" s="124"/>
      <c r="BT219" s="124"/>
      <c r="BU219" s="124"/>
      <c r="BV219" s="124"/>
      <c r="BW219" s="124"/>
      <c r="BX219" s="124"/>
      <c r="BY219" s="124"/>
      <c r="BZ219" s="124"/>
      <c r="CA219" s="124"/>
      <c r="CB219" s="124"/>
      <c r="CC219" s="124"/>
      <c r="CD219" s="124"/>
      <c r="CE219" s="124"/>
      <c r="CF219" s="124"/>
      <c r="CG219" s="124"/>
      <c r="CH219" s="124"/>
      <c r="CI219" s="124"/>
      <c r="CJ219" s="124"/>
      <c r="CK219" s="124"/>
      <c r="CL219" s="124"/>
      <c r="CM219" s="124"/>
      <c r="CN219" s="124"/>
      <c r="CO219" s="124"/>
      <c r="CP219" s="124"/>
      <c r="CQ219" s="124"/>
      <c r="CR219" s="124"/>
      <c r="CS219" s="124"/>
      <c r="CT219" s="124"/>
      <c r="CU219" s="124"/>
      <c r="CV219" s="124"/>
      <c r="CW219" s="124"/>
      <c r="CX219" s="124"/>
      <c r="CY219" s="124"/>
      <c r="CZ219" s="124"/>
      <c r="DA219" s="124"/>
      <c r="DB219" s="124"/>
      <c r="DC219" s="124"/>
      <c r="DD219" s="124"/>
      <c r="DE219" s="124"/>
      <c r="DF219" s="124"/>
      <c r="DG219" s="124"/>
      <c r="DH219" s="124"/>
      <c r="DI219" s="124"/>
      <c r="DJ219" s="124"/>
      <c r="DK219" s="124"/>
      <c r="DL219" s="124"/>
      <c r="DM219" s="124"/>
      <c r="DN219" s="124"/>
      <c r="DO219" s="124"/>
      <c r="DP219" s="124"/>
      <c r="DQ219" s="124"/>
      <c r="DR219" s="124"/>
      <c r="DS219" s="124"/>
      <c r="DT219" s="124"/>
      <c r="DU219" s="124"/>
      <c r="DV219" s="124"/>
      <c r="DW219" s="124"/>
      <c r="DX219" s="124"/>
      <c r="DY219" s="124"/>
      <c r="DZ219" s="124"/>
      <c r="EA219" s="124"/>
      <c r="EB219" s="124"/>
      <c r="EC219" s="124"/>
      <c r="ED219" s="124"/>
      <c r="EE219" s="124"/>
      <c r="EF219" s="124"/>
      <c r="EG219" s="124"/>
      <c r="EH219" s="124"/>
      <c r="EI219" s="124"/>
      <c r="EJ219" s="124"/>
      <c r="EK219" s="124"/>
      <c r="EL219" s="124"/>
      <c r="EM219" s="124"/>
      <c r="EN219" s="124"/>
      <c r="EO219" s="124"/>
      <c r="EP219" s="124"/>
      <c r="EQ219" s="124"/>
      <c r="ER219" s="124"/>
      <c r="ES219" s="124"/>
      <c r="ET219" s="124"/>
      <c r="EU219" s="124"/>
      <c r="EV219" s="124"/>
      <c r="EW219" s="124"/>
      <c r="EX219" s="124"/>
      <c r="EY219" s="124"/>
      <c r="EZ219" s="124"/>
      <c r="FA219" s="124"/>
      <c r="FB219" s="124"/>
      <c r="FC219" s="124"/>
      <c r="FD219" s="124"/>
      <c r="FE219" s="124"/>
      <c r="FF219" s="124"/>
      <c r="FG219" s="124"/>
    </row>
    <row r="220" spans="1:163" s="124" customFormat="1" ht="74.25" customHeight="1">
      <c r="A220" s="125" t="s">
        <v>270</v>
      </c>
      <c r="B220" s="103">
        <v>41568</v>
      </c>
      <c r="C220" s="127">
        <v>50000</v>
      </c>
      <c r="D220" s="125">
        <v>182</v>
      </c>
      <c r="E220" s="103">
        <f t="shared" si="20"/>
        <v>41751</v>
      </c>
      <c r="F220" s="97">
        <v>7</v>
      </c>
      <c r="G220" s="97">
        <v>4</v>
      </c>
      <c r="H220" s="127">
        <v>146000</v>
      </c>
      <c r="I220" s="127">
        <v>48010</v>
      </c>
      <c r="J220" s="120">
        <v>296</v>
      </c>
      <c r="K220" s="97" t="s">
        <v>271</v>
      </c>
      <c r="L220" s="130">
        <v>0.0429</v>
      </c>
      <c r="M220" s="127">
        <v>48963</v>
      </c>
      <c r="N220" s="127">
        <v>50010</v>
      </c>
      <c r="O220" s="189">
        <f>N220+O219</f>
        <v>21268870</v>
      </c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8"/>
      <c r="BD220" s="108"/>
      <c r="BE220" s="108"/>
      <c r="BF220" s="108"/>
      <c r="BG220" s="108"/>
      <c r="BH220" s="108"/>
      <c r="BI220" s="108"/>
      <c r="BJ220" s="108"/>
      <c r="BK220" s="108"/>
      <c r="BL220" s="108"/>
      <c r="BM220" s="108"/>
      <c r="BN220" s="108"/>
      <c r="BO220" s="108"/>
      <c r="BP220" s="108"/>
      <c r="BQ220" s="108"/>
      <c r="BR220" s="108"/>
      <c r="BS220" s="108"/>
      <c r="BT220" s="108"/>
      <c r="BU220" s="108"/>
      <c r="BV220" s="108"/>
      <c r="BW220" s="108"/>
      <c r="BX220" s="108"/>
      <c r="BY220" s="108"/>
      <c r="BZ220" s="108"/>
      <c r="CA220" s="108"/>
      <c r="CB220" s="108"/>
      <c r="CC220" s="108"/>
      <c r="CD220" s="108"/>
      <c r="CE220" s="108"/>
      <c r="CF220" s="108"/>
      <c r="CG220" s="108"/>
      <c r="CH220" s="108"/>
      <c r="CI220" s="108"/>
      <c r="CJ220" s="108"/>
      <c r="CK220" s="108"/>
      <c r="CL220" s="108"/>
      <c r="CM220" s="108"/>
      <c r="CN220" s="108"/>
      <c r="CO220" s="108"/>
      <c r="CP220" s="108"/>
      <c r="CQ220" s="108"/>
      <c r="CR220" s="108"/>
      <c r="CS220" s="108"/>
      <c r="CT220" s="108"/>
      <c r="CU220" s="108"/>
      <c r="CV220" s="108"/>
      <c r="CW220" s="108"/>
      <c r="CX220" s="108"/>
      <c r="CY220" s="108"/>
      <c r="CZ220" s="108"/>
      <c r="DA220" s="108"/>
      <c r="DB220" s="108"/>
      <c r="DC220" s="108"/>
      <c r="DD220" s="108"/>
      <c r="DE220" s="108"/>
      <c r="DF220" s="108"/>
      <c r="DG220" s="108"/>
      <c r="DH220" s="108"/>
      <c r="DI220" s="108"/>
      <c r="DJ220" s="108"/>
      <c r="DK220" s="108"/>
      <c r="DL220" s="108"/>
      <c r="DM220" s="108"/>
      <c r="DN220" s="108"/>
      <c r="DO220" s="108"/>
      <c r="DP220" s="108"/>
      <c r="DQ220" s="108"/>
      <c r="DR220" s="108"/>
      <c r="DS220" s="108"/>
      <c r="DT220" s="108"/>
      <c r="DU220" s="108"/>
      <c r="DV220" s="108"/>
      <c r="DW220" s="108"/>
      <c r="DX220" s="108"/>
      <c r="DY220" s="108"/>
      <c r="DZ220" s="108"/>
      <c r="EA220" s="108"/>
      <c r="EB220" s="108"/>
      <c r="EC220" s="108"/>
      <c r="ED220" s="108"/>
      <c r="EE220" s="108"/>
      <c r="EF220" s="108"/>
      <c r="EG220" s="108"/>
      <c r="EH220" s="108"/>
      <c r="EI220" s="108"/>
      <c r="EJ220" s="108"/>
      <c r="EK220" s="108"/>
      <c r="EL220" s="108"/>
      <c r="EM220" s="108"/>
      <c r="EN220" s="108"/>
      <c r="EO220" s="108"/>
      <c r="EP220" s="108"/>
      <c r="EQ220" s="108"/>
      <c r="ER220" s="108"/>
      <c r="ES220" s="108"/>
      <c r="ET220" s="108"/>
      <c r="EU220" s="108"/>
      <c r="EV220" s="108"/>
      <c r="EW220" s="108"/>
      <c r="EX220" s="108"/>
      <c r="EY220" s="108"/>
      <c r="EZ220" s="108"/>
      <c r="FA220" s="108"/>
      <c r="FB220" s="108"/>
      <c r="FC220" s="108"/>
      <c r="FD220" s="108"/>
      <c r="FE220" s="108"/>
      <c r="FF220" s="108"/>
      <c r="FG220" s="108"/>
    </row>
    <row r="221" spans="1:163" s="117" customFormat="1" ht="74.25" customHeight="1">
      <c r="A221" s="67" t="s">
        <v>272</v>
      </c>
      <c r="B221" s="82">
        <v>41750</v>
      </c>
      <c r="C221" s="69">
        <v>500000</v>
      </c>
      <c r="D221" s="67">
        <v>182</v>
      </c>
      <c r="E221" s="82">
        <f t="shared" si="20"/>
        <v>41933</v>
      </c>
      <c r="F221" s="81">
        <v>3</v>
      </c>
      <c r="G221" s="81">
        <v>3</v>
      </c>
      <c r="H221" s="69">
        <v>342350</v>
      </c>
      <c r="I221" s="69">
        <v>342350</v>
      </c>
      <c r="J221" s="83">
        <v>68.77</v>
      </c>
      <c r="K221" s="81" t="s">
        <v>273</v>
      </c>
      <c r="L221" s="71">
        <v>0.07</v>
      </c>
      <c r="M221" s="69">
        <v>335336</v>
      </c>
      <c r="N221" s="69">
        <v>343850</v>
      </c>
      <c r="O221" s="188">
        <f>N221+O220</f>
        <v>21612720</v>
      </c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8"/>
      <c r="BD221" s="108"/>
      <c r="BE221" s="108"/>
      <c r="BF221" s="108"/>
      <c r="BG221" s="108"/>
      <c r="BH221" s="108"/>
      <c r="BI221" s="108"/>
      <c r="BJ221" s="108"/>
      <c r="BK221" s="108"/>
      <c r="BL221" s="108"/>
      <c r="BM221" s="108"/>
      <c r="BN221" s="108"/>
      <c r="BO221" s="108"/>
      <c r="BP221" s="108"/>
      <c r="BQ221" s="108"/>
      <c r="BR221" s="108"/>
      <c r="BS221" s="108"/>
      <c r="BT221" s="108"/>
      <c r="BU221" s="108"/>
      <c r="BV221" s="108"/>
      <c r="BW221" s="108"/>
      <c r="BX221" s="108"/>
      <c r="BY221" s="108"/>
      <c r="BZ221" s="108"/>
      <c r="CA221" s="108"/>
      <c r="CB221" s="108"/>
      <c r="CC221" s="108"/>
      <c r="CD221" s="108"/>
      <c r="CE221" s="108"/>
      <c r="CF221" s="108"/>
      <c r="CG221" s="108"/>
      <c r="CH221" s="108"/>
      <c r="CI221" s="108"/>
      <c r="CJ221" s="108"/>
      <c r="CK221" s="108"/>
      <c r="CL221" s="108"/>
      <c r="CM221" s="108"/>
      <c r="CN221" s="108"/>
      <c r="CO221" s="108"/>
      <c r="CP221" s="108"/>
      <c r="CQ221" s="108"/>
      <c r="CR221" s="108"/>
      <c r="CS221" s="108"/>
      <c r="CT221" s="108"/>
      <c r="CU221" s="108"/>
      <c r="CV221" s="108"/>
      <c r="CW221" s="108"/>
      <c r="CX221" s="108"/>
      <c r="CY221" s="108"/>
      <c r="CZ221" s="108"/>
      <c r="DA221" s="108"/>
      <c r="DB221" s="108"/>
      <c r="DC221" s="108"/>
      <c r="DD221" s="108"/>
      <c r="DE221" s="108"/>
      <c r="DF221" s="108"/>
      <c r="DG221" s="108"/>
      <c r="DH221" s="108"/>
      <c r="DI221" s="108"/>
      <c r="DJ221" s="108"/>
      <c r="DK221" s="108"/>
      <c r="DL221" s="108"/>
      <c r="DM221" s="108"/>
      <c r="DN221" s="108"/>
      <c r="DO221" s="108"/>
      <c r="DP221" s="108"/>
      <c r="DQ221" s="108"/>
      <c r="DR221" s="108"/>
      <c r="DS221" s="108"/>
      <c r="DT221" s="108"/>
      <c r="DU221" s="108"/>
      <c r="DV221" s="108"/>
      <c r="DW221" s="108"/>
      <c r="DX221" s="108"/>
      <c r="DY221" s="108"/>
      <c r="DZ221" s="108"/>
      <c r="EA221" s="108"/>
      <c r="EB221" s="108"/>
      <c r="EC221" s="108"/>
      <c r="ED221" s="108"/>
      <c r="EE221" s="108"/>
      <c r="EF221" s="108"/>
      <c r="EG221" s="108"/>
      <c r="EH221" s="108"/>
      <c r="EI221" s="108"/>
      <c r="EJ221" s="108"/>
      <c r="EK221" s="108"/>
      <c r="EL221" s="108"/>
      <c r="EM221" s="108"/>
      <c r="EN221" s="108"/>
      <c r="EO221" s="108"/>
      <c r="EP221" s="108"/>
      <c r="EQ221" s="108"/>
      <c r="ER221" s="108"/>
      <c r="ES221" s="108"/>
      <c r="ET221" s="108"/>
      <c r="EU221" s="108"/>
      <c r="EV221" s="108"/>
      <c r="EW221" s="108"/>
      <c r="EX221" s="108"/>
      <c r="EY221" s="108"/>
      <c r="EZ221" s="108"/>
      <c r="FA221" s="108"/>
      <c r="FB221" s="108"/>
      <c r="FC221" s="108"/>
      <c r="FD221" s="108"/>
      <c r="FE221" s="108"/>
      <c r="FF221" s="108"/>
      <c r="FG221" s="108"/>
    </row>
    <row r="222" spans="1:163" s="195" customFormat="1" ht="81.75" customHeight="1">
      <c r="A222" s="45" t="s">
        <v>274</v>
      </c>
      <c r="B222" s="192">
        <v>41771</v>
      </c>
      <c r="C222" s="193">
        <v>500000</v>
      </c>
      <c r="D222" s="45">
        <v>364</v>
      </c>
      <c r="E222" s="192">
        <f>B222+365</f>
        <v>42136</v>
      </c>
      <c r="F222" s="45">
        <v>5</v>
      </c>
      <c r="G222" s="45">
        <v>5</v>
      </c>
      <c r="H222" s="44">
        <v>475000</v>
      </c>
      <c r="I222" s="44">
        <v>475000</v>
      </c>
      <c r="J222" s="47">
        <v>0.951</v>
      </c>
      <c r="K222" s="194" t="s">
        <v>275</v>
      </c>
      <c r="L222" s="47">
        <v>0.089</v>
      </c>
      <c r="M222" s="44">
        <v>449007</v>
      </c>
      <c r="N222" s="44">
        <v>475500</v>
      </c>
      <c r="O222" s="208">
        <f>O221+N222</f>
        <v>22088220</v>
      </c>
      <c r="P222" s="205"/>
      <c r="Q222" s="206"/>
      <c r="R222" s="207"/>
      <c r="S222" s="207"/>
      <c r="T222" s="207"/>
      <c r="U222" s="207"/>
      <c r="V222" s="207"/>
      <c r="W222" s="207"/>
      <c r="X222" s="207"/>
      <c r="Y222" s="207"/>
      <c r="Z222" s="207"/>
      <c r="AA222" s="207"/>
      <c r="AB222" s="207"/>
      <c r="AC222" s="207"/>
      <c r="AD222" s="207"/>
      <c r="AE222" s="207"/>
      <c r="AF222" s="207"/>
      <c r="AG222" s="207"/>
      <c r="AH222" s="207"/>
      <c r="AI222" s="207"/>
      <c r="AJ222" s="207"/>
      <c r="AK222" s="207"/>
      <c r="AL222" s="207"/>
      <c r="AM222" s="207"/>
      <c r="AN222" s="207"/>
      <c r="AO222" s="207"/>
      <c r="AP222" s="207"/>
      <c r="AQ222" s="207"/>
      <c r="AR222" s="207"/>
      <c r="AS222" s="207"/>
      <c r="AT222" s="207"/>
      <c r="AU222" s="207"/>
      <c r="AV222" s="207"/>
      <c r="AW222" s="207"/>
      <c r="AX222" s="207"/>
      <c r="AY222" s="207"/>
      <c r="AZ222" s="207"/>
      <c r="BA222" s="207"/>
      <c r="BB222" s="207"/>
      <c r="BC222" s="207"/>
      <c r="BD222" s="207"/>
      <c r="BE222" s="207"/>
      <c r="BF222" s="207"/>
      <c r="BG222" s="207"/>
      <c r="BH222" s="207"/>
      <c r="BI222" s="207"/>
      <c r="BJ222" s="207"/>
      <c r="BK222" s="207"/>
      <c r="BL222" s="207"/>
      <c r="BM222" s="207"/>
      <c r="BN222" s="207"/>
      <c r="BO222" s="207"/>
      <c r="BP222" s="207"/>
      <c r="BQ222" s="207"/>
      <c r="BR222" s="207"/>
      <c r="BS222" s="207"/>
      <c r="BT222" s="207"/>
      <c r="BU222" s="207"/>
      <c r="BV222" s="207"/>
      <c r="BW222" s="207"/>
      <c r="BX222" s="207"/>
      <c r="BY222" s="207"/>
      <c r="BZ222" s="207"/>
      <c r="CA222" s="207"/>
      <c r="CB222" s="207"/>
      <c r="CC222" s="207"/>
      <c r="CD222" s="207"/>
      <c r="CE222" s="207"/>
      <c r="CF222" s="207"/>
      <c r="CG222" s="207"/>
      <c r="CH222" s="207"/>
      <c r="CI222" s="207"/>
      <c r="CJ222" s="207"/>
      <c r="CK222" s="207"/>
      <c r="CL222" s="207"/>
      <c r="CM222" s="207"/>
      <c r="CN222" s="207"/>
      <c r="CO222" s="207"/>
      <c r="CP222" s="207"/>
      <c r="CQ222" s="207"/>
      <c r="CR222" s="207"/>
      <c r="CS222" s="207"/>
      <c r="CT222" s="207"/>
      <c r="CU222" s="207"/>
      <c r="CV222" s="207"/>
      <c r="CW222" s="207"/>
      <c r="CX222" s="207"/>
      <c r="CY222" s="207"/>
      <c r="CZ222" s="207"/>
      <c r="DA222" s="207"/>
      <c r="DB222" s="207"/>
      <c r="DC222" s="207"/>
      <c r="DD222" s="207"/>
      <c r="DE222" s="207"/>
      <c r="DF222" s="207"/>
      <c r="DG222" s="207"/>
      <c r="DH222" s="207"/>
      <c r="DI222" s="207"/>
      <c r="DJ222" s="207"/>
      <c r="DK222" s="207"/>
      <c r="DL222" s="207"/>
      <c r="DM222" s="207"/>
      <c r="DN222" s="207"/>
      <c r="DO222" s="207"/>
      <c r="DP222" s="207"/>
      <c r="DQ222" s="207"/>
      <c r="DR222" s="207"/>
      <c r="DS222" s="207"/>
      <c r="DT222" s="207"/>
      <c r="DU222" s="207"/>
      <c r="DV222" s="207"/>
      <c r="DW222" s="207"/>
      <c r="DX222" s="207"/>
      <c r="DY222" s="207"/>
      <c r="DZ222" s="207"/>
      <c r="EA222" s="207"/>
      <c r="EB222" s="207"/>
      <c r="EC222" s="207"/>
      <c r="ED222" s="207"/>
      <c r="EE222" s="207"/>
      <c r="EF222" s="207"/>
      <c r="EG222" s="207"/>
      <c r="EH222" s="207"/>
      <c r="EI222" s="207"/>
      <c r="EJ222" s="207"/>
      <c r="EK222" s="207"/>
      <c r="EL222" s="207"/>
      <c r="EM222" s="207"/>
      <c r="EN222" s="207"/>
      <c r="EO222" s="207"/>
      <c r="EP222" s="207"/>
      <c r="EQ222" s="207"/>
      <c r="ER222" s="207"/>
      <c r="ES222" s="207"/>
      <c r="ET222" s="207"/>
      <c r="EU222" s="207"/>
      <c r="EV222" s="207"/>
      <c r="EW222" s="207"/>
      <c r="EX222" s="207"/>
      <c r="EY222" s="207"/>
      <c r="EZ222" s="207"/>
      <c r="FA222" s="207"/>
      <c r="FB222" s="207"/>
      <c r="FC222" s="207"/>
      <c r="FD222" s="207"/>
      <c r="FE222" s="207"/>
      <c r="FF222" s="207"/>
      <c r="FG222" s="207"/>
    </row>
    <row r="223" spans="1:163" s="167" customFormat="1" ht="74.25" customHeight="1">
      <c r="A223" s="210" t="s">
        <v>276</v>
      </c>
      <c r="B223" s="211">
        <v>41785</v>
      </c>
      <c r="C223" s="212">
        <v>500000</v>
      </c>
      <c r="D223" s="210">
        <v>182</v>
      </c>
      <c r="E223" s="159">
        <f>B223+183</f>
        <v>41968</v>
      </c>
      <c r="F223" s="158">
        <v>8</v>
      </c>
      <c r="G223" s="158">
        <v>5</v>
      </c>
      <c r="H223" s="212">
        <v>688000</v>
      </c>
      <c r="I223" s="212">
        <v>499000</v>
      </c>
      <c r="J223" s="161">
        <v>137.8</v>
      </c>
      <c r="K223" s="158" t="s">
        <v>277</v>
      </c>
      <c r="L223" s="213">
        <v>0.065</v>
      </c>
      <c r="M223" s="212">
        <v>486115</v>
      </c>
      <c r="N223" s="212">
        <v>500000</v>
      </c>
      <c r="O223" s="214">
        <f>O222+N223</f>
        <v>22588220</v>
      </c>
      <c r="P223" s="163"/>
      <c r="Q223" s="163"/>
      <c r="R223" s="163"/>
      <c r="S223" s="163"/>
      <c r="T223" s="163"/>
      <c r="U223" s="163"/>
      <c r="V223" s="163"/>
      <c r="W223" s="163"/>
      <c r="X223" s="163"/>
      <c r="Y223" s="163"/>
      <c r="Z223" s="163"/>
      <c r="AA223" s="163"/>
      <c r="AB223" s="163"/>
      <c r="AC223" s="163"/>
      <c r="AD223" s="163"/>
      <c r="AE223" s="163"/>
      <c r="AF223" s="163"/>
      <c r="AG223" s="163"/>
      <c r="AH223" s="163"/>
      <c r="AI223" s="163"/>
      <c r="AJ223" s="163"/>
      <c r="AK223" s="163"/>
      <c r="AL223" s="163"/>
      <c r="AM223" s="163"/>
      <c r="AN223" s="163"/>
      <c r="AO223" s="163"/>
      <c r="AP223" s="163"/>
      <c r="AQ223" s="163"/>
      <c r="AR223" s="163"/>
      <c r="AS223" s="163"/>
      <c r="AT223" s="163"/>
      <c r="AU223" s="163"/>
      <c r="AV223" s="163"/>
      <c r="AW223" s="163"/>
      <c r="AX223" s="163"/>
      <c r="AY223" s="163"/>
      <c r="AZ223" s="163"/>
      <c r="BA223" s="163"/>
      <c r="BB223" s="163"/>
      <c r="BC223" s="163"/>
      <c r="BD223" s="163"/>
      <c r="BE223" s="163"/>
      <c r="BF223" s="163"/>
      <c r="BG223" s="163"/>
      <c r="BH223" s="163"/>
      <c r="BI223" s="163"/>
      <c r="BJ223" s="163"/>
      <c r="BK223" s="163"/>
      <c r="BL223" s="163"/>
      <c r="BM223" s="163"/>
      <c r="BN223" s="163"/>
      <c r="BO223" s="163"/>
      <c r="BP223" s="163"/>
      <c r="BQ223" s="163"/>
      <c r="BR223" s="163"/>
      <c r="BS223" s="163"/>
      <c r="BT223" s="163"/>
      <c r="BU223" s="163"/>
      <c r="BV223" s="163"/>
      <c r="BW223" s="163"/>
      <c r="BX223" s="163"/>
      <c r="BY223" s="163"/>
      <c r="BZ223" s="163"/>
      <c r="CA223" s="163"/>
      <c r="CB223" s="163"/>
      <c r="CC223" s="163"/>
      <c r="CD223" s="163"/>
      <c r="CE223" s="163"/>
      <c r="CF223" s="163"/>
      <c r="CG223" s="163"/>
      <c r="CH223" s="163"/>
      <c r="CI223" s="163"/>
      <c r="CJ223" s="163"/>
      <c r="CK223" s="163"/>
      <c r="CL223" s="163"/>
      <c r="CM223" s="163"/>
      <c r="CN223" s="163"/>
      <c r="CO223" s="163"/>
      <c r="CP223" s="163"/>
      <c r="CQ223" s="163"/>
      <c r="CR223" s="163"/>
      <c r="CS223" s="163"/>
      <c r="CT223" s="163"/>
      <c r="CU223" s="163"/>
      <c r="CV223" s="163"/>
      <c r="CW223" s="163"/>
      <c r="CX223" s="163"/>
      <c r="CY223" s="163"/>
      <c r="CZ223" s="163"/>
      <c r="DA223" s="163"/>
      <c r="DB223" s="163"/>
      <c r="DC223" s="163"/>
      <c r="DD223" s="163"/>
      <c r="DE223" s="163"/>
      <c r="DF223" s="163"/>
      <c r="DG223" s="163"/>
      <c r="DH223" s="163"/>
      <c r="DI223" s="163"/>
      <c r="DJ223" s="163"/>
      <c r="DK223" s="163"/>
      <c r="DL223" s="163"/>
      <c r="DM223" s="163"/>
      <c r="DN223" s="163"/>
      <c r="DO223" s="163"/>
      <c r="DP223" s="163"/>
      <c r="DQ223" s="163"/>
      <c r="DR223" s="163"/>
      <c r="DS223" s="163"/>
      <c r="DT223" s="163"/>
      <c r="DU223" s="163"/>
      <c r="DV223" s="163"/>
      <c r="DW223" s="163"/>
      <c r="DX223" s="163"/>
      <c r="DY223" s="163"/>
      <c r="DZ223" s="163"/>
      <c r="EA223" s="163"/>
      <c r="EB223" s="163"/>
      <c r="EC223" s="163"/>
      <c r="ED223" s="163"/>
      <c r="EE223" s="163"/>
      <c r="EF223" s="163"/>
      <c r="EG223" s="163"/>
      <c r="EH223" s="163"/>
      <c r="EI223" s="163"/>
      <c r="EJ223" s="163"/>
      <c r="EK223" s="163"/>
      <c r="EL223" s="163"/>
      <c r="EM223" s="163"/>
      <c r="EN223" s="163"/>
      <c r="EO223" s="163"/>
      <c r="EP223" s="163"/>
      <c r="EQ223" s="163"/>
      <c r="ER223" s="163"/>
      <c r="ES223" s="163"/>
      <c r="ET223" s="163"/>
      <c r="EU223" s="163"/>
      <c r="EV223" s="163"/>
      <c r="EW223" s="163"/>
      <c r="EX223" s="163"/>
      <c r="EY223" s="163"/>
      <c r="EZ223" s="163"/>
      <c r="FA223" s="163"/>
      <c r="FB223" s="163"/>
      <c r="FC223" s="163"/>
      <c r="FD223" s="163"/>
      <c r="FE223" s="163"/>
      <c r="FF223" s="163"/>
      <c r="FG223" s="163"/>
    </row>
    <row r="224" spans="1:85" s="167" customFormat="1" ht="74.25" customHeight="1">
      <c r="A224" s="215" t="s">
        <v>278</v>
      </c>
      <c r="B224" s="211">
        <v>41799</v>
      </c>
      <c r="C224" s="212">
        <v>500000</v>
      </c>
      <c r="D224" s="158">
        <v>364</v>
      </c>
      <c r="E224" s="211">
        <f>B224+365</f>
        <v>42164</v>
      </c>
      <c r="F224" s="158">
        <v>6</v>
      </c>
      <c r="G224" s="158">
        <v>5</v>
      </c>
      <c r="H224" s="160">
        <v>631000</v>
      </c>
      <c r="I224" s="160">
        <v>499500</v>
      </c>
      <c r="J224" s="216">
        <v>1.263</v>
      </c>
      <c r="K224" s="158" t="s">
        <v>279</v>
      </c>
      <c r="L224" s="213">
        <v>0.075</v>
      </c>
      <c r="M224" s="212">
        <v>471765</v>
      </c>
      <c r="N224" s="212">
        <v>500000</v>
      </c>
      <c r="O224" s="214">
        <f>O223+N224</f>
        <v>23088220</v>
      </c>
      <c r="P224" s="163"/>
      <c r="Q224" s="163"/>
      <c r="R224" s="163"/>
      <c r="S224" s="163"/>
      <c r="T224" s="163"/>
      <c r="U224" s="163"/>
      <c r="V224" s="163"/>
      <c r="W224" s="163"/>
      <c r="X224" s="163"/>
      <c r="Y224" s="163"/>
      <c r="Z224" s="163"/>
      <c r="AA224" s="163"/>
      <c r="AB224" s="163"/>
      <c r="AC224" s="163"/>
      <c r="AD224" s="163"/>
      <c r="AE224" s="163"/>
      <c r="AF224" s="163"/>
      <c r="AG224" s="163"/>
      <c r="AH224" s="163"/>
      <c r="AI224" s="163"/>
      <c r="AJ224" s="163"/>
      <c r="AK224" s="163"/>
      <c r="AL224" s="163"/>
      <c r="AM224" s="163"/>
      <c r="AN224" s="163"/>
      <c r="AO224" s="163"/>
      <c r="AP224" s="163"/>
      <c r="AQ224" s="163"/>
      <c r="AR224" s="163"/>
      <c r="AS224" s="163"/>
      <c r="AT224" s="163"/>
      <c r="AU224" s="163"/>
      <c r="AV224" s="163"/>
      <c r="AW224" s="163"/>
      <c r="AX224" s="163"/>
      <c r="AY224" s="163"/>
      <c r="AZ224" s="163"/>
      <c r="BA224" s="163"/>
      <c r="BB224" s="163"/>
      <c r="BC224" s="163"/>
      <c r="BD224" s="163"/>
      <c r="BE224" s="163"/>
      <c r="BF224" s="163"/>
      <c r="BG224" s="163"/>
      <c r="BH224" s="163"/>
      <c r="BI224" s="163"/>
      <c r="BJ224" s="163"/>
      <c r="BK224" s="163"/>
      <c r="BL224" s="163"/>
      <c r="BM224" s="163"/>
      <c r="BN224" s="163"/>
      <c r="BO224" s="163"/>
      <c r="BP224" s="163"/>
      <c r="BQ224" s="163"/>
      <c r="BR224" s="163"/>
      <c r="BS224" s="163"/>
      <c r="BT224" s="163"/>
      <c r="BU224" s="163"/>
      <c r="BV224" s="163"/>
      <c r="BW224" s="163"/>
      <c r="BX224" s="163"/>
      <c r="BY224" s="163"/>
      <c r="BZ224" s="163"/>
      <c r="CA224" s="163"/>
      <c r="CB224" s="163"/>
      <c r="CC224" s="163"/>
      <c r="CD224" s="163"/>
      <c r="CE224" s="163"/>
      <c r="CF224" s="163"/>
      <c r="CG224" s="166"/>
    </row>
    <row r="225" spans="1:163" s="167" customFormat="1" ht="74.25" customHeight="1">
      <c r="A225" s="210" t="s">
        <v>280</v>
      </c>
      <c r="B225" s="211">
        <v>41827</v>
      </c>
      <c r="C225" s="212">
        <v>500000</v>
      </c>
      <c r="D225" s="210">
        <v>182</v>
      </c>
      <c r="E225" s="159">
        <f>B225+183</f>
        <v>42010</v>
      </c>
      <c r="F225" s="158">
        <v>3</v>
      </c>
      <c r="G225" s="158">
        <v>3</v>
      </c>
      <c r="H225" s="212">
        <v>447000</v>
      </c>
      <c r="I225" s="212">
        <v>447000</v>
      </c>
      <c r="J225" s="161">
        <v>89.4</v>
      </c>
      <c r="K225" s="158" t="s">
        <v>281</v>
      </c>
      <c r="L225" s="213">
        <v>0.084</v>
      </c>
      <c r="M225" s="212">
        <v>432975</v>
      </c>
      <c r="N225" s="212">
        <v>447000</v>
      </c>
      <c r="O225" s="214">
        <f>O224+N225</f>
        <v>23535220</v>
      </c>
      <c r="P225" s="163"/>
      <c r="Q225" s="163"/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3"/>
      <c r="AE225" s="163"/>
      <c r="AF225" s="163"/>
      <c r="AG225" s="163"/>
      <c r="AH225" s="163"/>
      <c r="AI225" s="163"/>
      <c r="AJ225" s="163"/>
      <c r="AK225" s="163"/>
      <c r="AL225" s="163"/>
      <c r="AM225" s="163"/>
      <c r="AN225" s="163"/>
      <c r="AO225" s="163"/>
      <c r="AP225" s="163"/>
      <c r="AQ225" s="163"/>
      <c r="AR225" s="163"/>
      <c r="AS225" s="163"/>
      <c r="AT225" s="163"/>
      <c r="AU225" s="163"/>
      <c r="AV225" s="163"/>
      <c r="AW225" s="163"/>
      <c r="AX225" s="163"/>
      <c r="AY225" s="163"/>
      <c r="AZ225" s="163"/>
      <c r="BA225" s="163"/>
      <c r="BB225" s="163"/>
      <c r="BC225" s="163"/>
      <c r="BD225" s="163"/>
      <c r="BE225" s="163"/>
      <c r="BF225" s="163"/>
      <c r="BG225" s="163"/>
      <c r="BH225" s="163"/>
      <c r="BI225" s="163"/>
      <c r="BJ225" s="163"/>
      <c r="BK225" s="163"/>
      <c r="BL225" s="163"/>
      <c r="BM225" s="163"/>
      <c r="BN225" s="163"/>
      <c r="BO225" s="163"/>
      <c r="BP225" s="163"/>
      <c r="BQ225" s="163"/>
      <c r="BR225" s="163"/>
      <c r="BS225" s="163"/>
      <c r="BT225" s="163"/>
      <c r="BU225" s="163"/>
      <c r="BV225" s="163"/>
      <c r="BW225" s="163"/>
      <c r="BX225" s="163"/>
      <c r="BY225" s="163"/>
      <c r="BZ225" s="163"/>
      <c r="CA225" s="163"/>
      <c r="CB225" s="163"/>
      <c r="CC225" s="163"/>
      <c r="CD225" s="163"/>
      <c r="CE225" s="163"/>
      <c r="CF225" s="163"/>
      <c r="CG225" s="163"/>
      <c r="CH225" s="163"/>
      <c r="CI225" s="163"/>
      <c r="CJ225" s="163"/>
      <c r="CK225" s="163"/>
      <c r="CL225" s="163"/>
      <c r="CM225" s="163"/>
      <c r="CN225" s="163"/>
      <c r="CO225" s="163"/>
      <c r="CP225" s="163"/>
      <c r="CQ225" s="163"/>
      <c r="CR225" s="163"/>
      <c r="CS225" s="163"/>
      <c r="CT225" s="163"/>
      <c r="CU225" s="163"/>
      <c r="CV225" s="163"/>
      <c r="CW225" s="163"/>
      <c r="CX225" s="163"/>
      <c r="CY225" s="163"/>
      <c r="CZ225" s="163"/>
      <c r="DA225" s="163"/>
      <c r="DB225" s="163"/>
      <c r="DC225" s="163"/>
      <c r="DD225" s="163"/>
      <c r="DE225" s="163"/>
      <c r="DF225" s="163"/>
      <c r="DG225" s="163"/>
      <c r="DH225" s="163"/>
      <c r="DI225" s="163"/>
      <c r="DJ225" s="163"/>
      <c r="DK225" s="163"/>
      <c r="DL225" s="163"/>
      <c r="DM225" s="163"/>
      <c r="DN225" s="163"/>
      <c r="DO225" s="163"/>
      <c r="DP225" s="163"/>
      <c r="DQ225" s="163"/>
      <c r="DR225" s="163"/>
      <c r="DS225" s="163"/>
      <c r="DT225" s="163"/>
      <c r="DU225" s="163"/>
      <c r="DV225" s="163"/>
      <c r="DW225" s="163"/>
      <c r="DX225" s="163"/>
      <c r="DY225" s="163"/>
      <c r="DZ225" s="163"/>
      <c r="EA225" s="163"/>
      <c r="EB225" s="163"/>
      <c r="EC225" s="163"/>
      <c r="ED225" s="163"/>
      <c r="EE225" s="163"/>
      <c r="EF225" s="163"/>
      <c r="EG225" s="163"/>
      <c r="EH225" s="163"/>
      <c r="EI225" s="163"/>
      <c r="EJ225" s="163"/>
      <c r="EK225" s="163"/>
      <c r="EL225" s="163"/>
      <c r="EM225" s="163"/>
      <c r="EN225" s="163"/>
      <c r="EO225" s="163"/>
      <c r="EP225" s="163"/>
      <c r="EQ225" s="163"/>
      <c r="ER225" s="163"/>
      <c r="ES225" s="163"/>
      <c r="ET225" s="163"/>
      <c r="EU225" s="163"/>
      <c r="EV225" s="163"/>
      <c r="EW225" s="163"/>
      <c r="EX225" s="163"/>
      <c r="EY225" s="163"/>
      <c r="EZ225" s="163"/>
      <c r="FA225" s="163"/>
      <c r="FB225" s="163"/>
      <c r="FC225" s="163"/>
      <c r="FD225" s="163"/>
      <c r="FE225" s="163"/>
      <c r="FF225" s="163"/>
      <c r="FG225" s="163"/>
    </row>
    <row r="226" spans="1:92" s="165" customFormat="1" ht="74.25" customHeight="1">
      <c r="A226" s="210" t="s">
        <v>282</v>
      </c>
      <c r="B226" s="211">
        <v>41855</v>
      </c>
      <c r="C226" s="212">
        <v>500000</v>
      </c>
      <c r="D226" s="210">
        <v>182</v>
      </c>
      <c r="E226" s="159">
        <f>B226+183</f>
        <v>42038</v>
      </c>
      <c r="F226" s="158">
        <v>3</v>
      </c>
      <c r="G226" s="158">
        <v>3</v>
      </c>
      <c r="H226" s="174">
        <v>305000</v>
      </c>
      <c r="I226" s="174">
        <v>305000</v>
      </c>
      <c r="J226" s="155">
        <v>61</v>
      </c>
      <c r="K226" s="158" t="s">
        <v>277</v>
      </c>
      <c r="L226" s="213">
        <v>0.085</v>
      </c>
      <c r="M226" s="174">
        <v>295607</v>
      </c>
      <c r="N226" s="174">
        <v>305000</v>
      </c>
      <c r="O226" s="214">
        <f>O225+N226</f>
        <v>23840220</v>
      </c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08"/>
      <c r="BW226" s="108"/>
      <c r="BX226" s="10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08"/>
      <c r="CN226" s="108"/>
    </row>
    <row r="227" spans="2:163" s="87" customFormat="1" ht="74.25" customHeight="1">
      <c r="B227" s="176"/>
      <c r="E227" s="231" t="s">
        <v>283</v>
      </c>
      <c r="F227" s="231"/>
      <c r="G227" s="231"/>
      <c r="H227" s="231"/>
      <c r="I227" s="231"/>
      <c r="J227" s="231"/>
      <c r="K227" s="231"/>
      <c r="L227" s="231"/>
      <c r="M227" s="231"/>
      <c r="N227" s="177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08"/>
      <c r="BW227" s="108"/>
      <c r="BX227" s="10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08"/>
      <c r="CN227" s="108"/>
      <c r="CO227" s="10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8"/>
      <c r="EX227" s="108"/>
      <c r="EY227" s="108"/>
      <c r="EZ227" s="108"/>
      <c r="FA227" s="108"/>
      <c r="FB227" s="108"/>
      <c r="FC227" s="108"/>
      <c r="FD227" s="108"/>
      <c r="FE227" s="108"/>
      <c r="FF227" s="108"/>
      <c r="FG227" s="108"/>
    </row>
    <row r="228" spans="2:163" s="87" customFormat="1" ht="74.25" customHeight="1">
      <c r="B228" s="176"/>
      <c r="D228" s="178"/>
      <c r="E228" s="220" t="s">
        <v>284</v>
      </c>
      <c r="F228" s="220"/>
      <c r="G228" s="220"/>
      <c r="H228" s="220"/>
      <c r="I228" s="220"/>
      <c r="J228" s="220"/>
      <c r="K228" s="220"/>
      <c r="L228" s="220"/>
      <c r="M228" s="9"/>
      <c r="N228" s="177"/>
      <c r="O228" s="108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108"/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/>
      <c r="DD228" s="108"/>
      <c r="DE228" s="108"/>
      <c r="DF228" s="108"/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/>
      <c r="DU228" s="108"/>
      <c r="DV228" s="108"/>
      <c r="DW228" s="108"/>
      <c r="DX228" s="108"/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/>
      <c r="EL228" s="108"/>
      <c r="EM228" s="108"/>
      <c r="EN228" s="108"/>
      <c r="EO228" s="108"/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/>
      <c r="FC228" s="108"/>
      <c r="FD228" s="108"/>
      <c r="FE228" s="108"/>
      <c r="FF228" s="108"/>
      <c r="FG228" s="108"/>
    </row>
    <row r="229" spans="1:163" s="186" customFormat="1" ht="74.25" customHeight="1">
      <c r="A229" s="179" t="s">
        <v>48</v>
      </c>
      <c r="B229" s="180" t="s">
        <v>32</v>
      </c>
      <c r="C229" s="181" t="s">
        <v>46</v>
      </c>
      <c r="D229" s="181" t="s">
        <v>30</v>
      </c>
      <c r="E229" s="180" t="s">
        <v>32</v>
      </c>
      <c r="F229" s="181" t="s">
        <v>80</v>
      </c>
      <c r="G229" s="181" t="s">
        <v>24</v>
      </c>
      <c r="H229" s="181" t="s">
        <v>33</v>
      </c>
      <c r="I229" s="181" t="s">
        <v>41</v>
      </c>
      <c r="J229" s="182" t="s">
        <v>34</v>
      </c>
      <c r="K229" s="181" t="s">
        <v>36</v>
      </c>
      <c r="L229" s="183" t="s">
        <v>45</v>
      </c>
      <c r="M229" s="184" t="s">
        <v>109</v>
      </c>
      <c r="N229" s="185" t="s">
        <v>37</v>
      </c>
      <c r="O229" s="209" t="s">
        <v>72</v>
      </c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</row>
    <row r="230" spans="1:15" s="27" customFormat="1" ht="74.25" customHeight="1">
      <c r="A230" s="28" t="s">
        <v>47</v>
      </c>
      <c r="B230" s="29" t="s">
        <v>25</v>
      </c>
      <c r="C230" s="28" t="s">
        <v>17</v>
      </c>
      <c r="D230" s="28" t="s">
        <v>31</v>
      </c>
      <c r="E230" s="29" t="s">
        <v>18</v>
      </c>
      <c r="F230" s="28" t="s">
        <v>27</v>
      </c>
      <c r="G230" s="28" t="s">
        <v>27</v>
      </c>
      <c r="H230" s="28" t="s">
        <v>54</v>
      </c>
      <c r="I230" s="28" t="s">
        <v>19</v>
      </c>
      <c r="J230" s="30" t="s">
        <v>35</v>
      </c>
      <c r="K230" s="28" t="s">
        <v>19</v>
      </c>
      <c r="L230" s="79" t="s">
        <v>20</v>
      </c>
      <c r="M230" s="31" t="s">
        <v>110</v>
      </c>
      <c r="N230" s="32" t="s">
        <v>38</v>
      </c>
      <c r="O230" s="187" t="s">
        <v>73</v>
      </c>
    </row>
    <row r="231" spans="1:163" s="15" customFormat="1" ht="74.25" customHeight="1">
      <c r="A231" s="34"/>
      <c r="B231" s="29"/>
      <c r="C231" s="28"/>
      <c r="D231" s="28"/>
      <c r="E231" s="29"/>
      <c r="F231" s="28"/>
      <c r="G231" s="28" t="s">
        <v>26</v>
      </c>
      <c r="H231" s="28"/>
      <c r="I231" s="28" t="s">
        <v>40</v>
      </c>
      <c r="J231" s="30"/>
      <c r="K231" s="28"/>
      <c r="L231" s="79"/>
      <c r="M231" s="31"/>
      <c r="N231" s="32"/>
      <c r="O231" s="18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</row>
    <row r="232" spans="1:163" s="15" customFormat="1" ht="74.25" customHeight="1">
      <c r="A232" s="28" t="s">
        <v>0</v>
      </c>
      <c r="B232" s="29" t="s">
        <v>2</v>
      </c>
      <c r="C232" s="28" t="s">
        <v>15</v>
      </c>
      <c r="D232" s="28" t="s">
        <v>3</v>
      </c>
      <c r="E232" s="29" t="s">
        <v>4</v>
      </c>
      <c r="F232" s="28" t="s">
        <v>23</v>
      </c>
      <c r="G232" s="28" t="s">
        <v>7</v>
      </c>
      <c r="H232" s="28" t="s">
        <v>8</v>
      </c>
      <c r="I232" s="28" t="s">
        <v>10</v>
      </c>
      <c r="J232" s="30" t="s">
        <v>11</v>
      </c>
      <c r="K232" s="28" t="s">
        <v>96</v>
      </c>
      <c r="L232" s="79" t="s">
        <v>22</v>
      </c>
      <c r="M232" s="31" t="s">
        <v>111</v>
      </c>
      <c r="N232" s="32" t="s">
        <v>15</v>
      </c>
      <c r="O232" s="187" t="s">
        <v>74</v>
      </c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</row>
    <row r="233" spans="1:163" s="15" customFormat="1" ht="74.25" customHeight="1">
      <c r="A233" s="28" t="s">
        <v>1</v>
      </c>
      <c r="B233" s="29" t="s">
        <v>1</v>
      </c>
      <c r="C233" s="28" t="s">
        <v>29</v>
      </c>
      <c r="D233" s="28" t="s">
        <v>21</v>
      </c>
      <c r="E233" s="29" t="s">
        <v>5</v>
      </c>
      <c r="F233" s="28" t="s">
        <v>53</v>
      </c>
      <c r="G233" s="28" t="s">
        <v>6</v>
      </c>
      <c r="H233" s="28" t="s">
        <v>53</v>
      </c>
      <c r="I233" s="28" t="s">
        <v>53</v>
      </c>
      <c r="J233" s="30" t="s">
        <v>12</v>
      </c>
      <c r="K233" s="28" t="s">
        <v>13</v>
      </c>
      <c r="L233" s="79" t="s">
        <v>14</v>
      </c>
      <c r="M233" s="31" t="s">
        <v>112</v>
      </c>
      <c r="N233" s="32" t="s">
        <v>16</v>
      </c>
      <c r="O233" s="187" t="s">
        <v>75</v>
      </c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</row>
    <row r="234" spans="1:163" s="15" customFormat="1" ht="74.25" customHeight="1" thickBot="1">
      <c r="A234" s="35"/>
      <c r="B234" s="36"/>
      <c r="C234" s="35"/>
      <c r="D234" s="37" t="s">
        <v>50</v>
      </c>
      <c r="E234" s="38"/>
      <c r="F234" s="37" t="s">
        <v>6</v>
      </c>
      <c r="G234" s="37"/>
      <c r="H234" s="37" t="s">
        <v>9</v>
      </c>
      <c r="I234" s="37" t="s">
        <v>39</v>
      </c>
      <c r="J234" s="39" t="s">
        <v>51</v>
      </c>
      <c r="K234" s="37"/>
      <c r="L234" s="80"/>
      <c r="M234" s="40"/>
      <c r="N234" s="41"/>
      <c r="O234" s="187" t="s">
        <v>76</v>
      </c>
      <c r="P234" s="163"/>
      <c r="Q234" s="163"/>
      <c r="R234" s="163"/>
      <c r="S234" s="163"/>
      <c r="T234" s="163"/>
      <c r="U234" s="163"/>
      <c r="V234" s="163"/>
      <c r="W234" s="163"/>
      <c r="X234" s="163"/>
      <c r="Y234" s="163"/>
      <c r="Z234" s="163"/>
      <c r="AA234" s="163"/>
      <c r="AB234" s="163"/>
      <c r="AC234" s="163"/>
      <c r="AD234" s="163"/>
      <c r="AE234" s="163"/>
      <c r="AF234" s="163"/>
      <c r="AG234" s="163"/>
      <c r="AH234" s="163"/>
      <c r="AI234" s="163"/>
      <c r="AJ234" s="163"/>
      <c r="AK234" s="163"/>
      <c r="AL234" s="163"/>
      <c r="AM234" s="163"/>
      <c r="AN234" s="163"/>
      <c r="AO234" s="163"/>
      <c r="AP234" s="163"/>
      <c r="AQ234" s="163"/>
      <c r="AR234" s="163"/>
      <c r="AS234" s="163"/>
      <c r="AT234" s="163"/>
      <c r="AU234" s="163"/>
      <c r="AV234" s="163"/>
      <c r="AW234" s="163"/>
      <c r="AX234" s="163"/>
      <c r="AY234" s="163"/>
      <c r="AZ234" s="163"/>
      <c r="BA234" s="163"/>
      <c r="BB234" s="163"/>
      <c r="BC234" s="163"/>
      <c r="BD234" s="163"/>
      <c r="BE234" s="163"/>
      <c r="BF234" s="163"/>
      <c r="BG234" s="163"/>
      <c r="BH234" s="163"/>
      <c r="BI234" s="163"/>
      <c r="BJ234" s="163"/>
      <c r="BK234" s="163"/>
      <c r="BL234" s="163"/>
      <c r="BM234" s="163"/>
      <c r="BN234" s="163"/>
      <c r="BO234" s="163"/>
      <c r="BP234" s="163"/>
      <c r="BQ234" s="163"/>
      <c r="BR234" s="163"/>
      <c r="BS234" s="163"/>
      <c r="BT234" s="163"/>
      <c r="BU234" s="163"/>
      <c r="BV234" s="163"/>
      <c r="BW234" s="163"/>
      <c r="BX234" s="163"/>
      <c r="BY234" s="163"/>
      <c r="BZ234" s="163"/>
      <c r="CA234" s="163"/>
      <c r="CB234" s="163"/>
      <c r="CC234" s="163"/>
      <c r="CD234" s="163"/>
      <c r="CE234" s="163"/>
      <c r="CF234" s="163"/>
      <c r="CG234" s="163"/>
      <c r="CH234" s="163"/>
      <c r="CI234" s="163"/>
      <c r="CJ234" s="163"/>
      <c r="CK234" s="163"/>
      <c r="CL234" s="163"/>
      <c r="CM234" s="163"/>
      <c r="CN234" s="163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</row>
    <row r="235" spans="1:163" s="165" customFormat="1" ht="74.25" customHeight="1">
      <c r="A235" s="190" t="s">
        <v>272</v>
      </c>
      <c r="B235" s="152">
        <v>41750</v>
      </c>
      <c r="C235" s="174">
        <v>500000</v>
      </c>
      <c r="D235" s="190">
        <v>182</v>
      </c>
      <c r="E235" s="152">
        <f>B235+183</f>
        <v>41933</v>
      </c>
      <c r="F235" s="154">
        <v>3</v>
      </c>
      <c r="G235" s="154">
        <v>3</v>
      </c>
      <c r="H235" s="174">
        <v>342350</v>
      </c>
      <c r="I235" s="174">
        <v>342350</v>
      </c>
      <c r="J235" s="155">
        <v>68.77</v>
      </c>
      <c r="K235" s="154" t="s">
        <v>273</v>
      </c>
      <c r="L235" s="191">
        <v>0.07</v>
      </c>
      <c r="M235" s="174">
        <v>335336</v>
      </c>
      <c r="N235" s="174">
        <v>343850</v>
      </c>
      <c r="O235" s="188">
        <f>N235</f>
        <v>343850</v>
      </c>
      <c r="P235" s="205"/>
      <c r="Q235" s="206"/>
      <c r="R235" s="207"/>
      <c r="S235" s="207"/>
      <c r="T235" s="207"/>
      <c r="U235" s="207"/>
      <c r="V235" s="207"/>
      <c r="W235" s="207"/>
      <c r="X235" s="207"/>
      <c r="Y235" s="207"/>
      <c r="Z235" s="207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07"/>
      <c r="AV235" s="207"/>
      <c r="AW235" s="207"/>
      <c r="AX235" s="207"/>
      <c r="AY235" s="207"/>
      <c r="AZ235" s="207"/>
      <c r="BA235" s="207"/>
      <c r="BB235" s="207"/>
      <c r="BC235" s="207"/>
      <c r="BD235" s="207"/>
      <c r="BE235" s="207"/>
      <c r="BF235" s="207"/>
      <c r="BG235" s="207"/>
      <c r="BH235" s="207"/>
      <c r="BI235" s="207"/>
      <c r="BJ235" s="207"/>
      <c r="BK235" s="207"/>
      <c r="BL235" s="207"/>
      <c r="BM235" s="207"/>
      <c r="BN235" s="207"/>
      <c r="BO235" s="207"/>
      <c r="BP235" s="207"/>
      <c r="BQ235" s="207"/>
      <c r="BR235" s="207"/>
      <c r="BS235" s="207"/>
      <c r="BT235" s="207"/>
      <c r="BU235" s="207"/>
      <c r="BV235" s="207"/>
      <c r="BW235" s="207"/>
      <c r="BX235" s="207"/>
      <c r="BY235" s="207"/>
      <c r="BZ235" s="207"/>
      <c r="CA235" s="207"/>
      <c r="CB235" s="207"/>
      <c r="CC235" s="207"/>
      <c r="CD235" s="207"/>
      <c r="CE235" s="207"/>
      <c r="CF235" s="207"/>
      <c r="CG235" s="207"/>
      <c r="CH235" s="207"/>
      <c r="CI235" s="207"/>
      <c r="CJ235" s="207"/>
      <c r="CK235" s="207"/>
      <c r="CL235" s="207"/>
      <c r="CM235" s="207"/>
      <c r="CN235" s="207"/>
      <c r="CO235" s="163"/>
      <c r="CP235" s="163"/>
      <c r="CQ235" s="163"/>
      <c r="CR235" s="163"/>
      <c r="CS235" s="163"/>
      <c r="CT235" s="163"/>
      <c r="CU235" s="163"/>
      <c r="CV235" s="163"/>
      <c r="CW235" s="163"/>
      <c r="CX235" s="163"/>
      <c r="CY235" s="163"/>
      <c r="CZ235" s="163"/>
      <c r="DA235" s="163"/>
      <c r="DB235" s="163"/>
      <c r="DC235" s="163"/>
      <c r="DD235" s="163"/>
      <c r="DE235" s="163"/>
      <c r="DF235" s="163"/>
      <c r="DG235" s="163"/>
      <c r="DH235" s="163"/>
      <c r="DI235" s="163"/>
      <c r="DJ235" s="163"/>
      <c r="DK235" s="163"/>
      <c r="DL235" s="163"/>
      <c r="DM235" s="163"/>
      <c r="DN235" s="163"/>
      <c r="DO235" s="163"/>
      <c r="DP235" s="163"/>
      <c r="DQ235" s="163"/>
      <c r="DR235" s="163"/>
      <c r="DS235" s="163"/>
      <c r="DT235" s="163"/>
      <c r="DU235" s="163"/>
      <c r="DV235" s="163"/>
      <c r="DW235" s="163"/>
      <c r="DX235" s="163"/>
      <c r="DY235" s="163"/>
      <c r="DZ235" s="163"/>
      <c r="EA235" s="163"/>
      <c r="EB235" s="163"/>
      <c r="EC235" s="163"/>
      <c r="ED235" s="163"/>
      <c r="EE235" s="163"/>
      <c r="EF235" s="163"/>
      <c r="EG235" s="163"/>
      <c r="EH235" s="163"/>
      <c r="EI235" s="163"/>
      <c r="EJ235" s="163"/>
      <c r="EK235" s="163"/>
      <c r="EL235" s="163"/>
      <c r="EM235" s="163"/>
      <c r="EN235" s="163"/>
      <c r="EO235" s="163"/>
      <c r="EP235" s="163"/>
      <c r="EQ235" s="163"/>
      <c r="ER235" s="163"/>
      <c r="ES235" s="163"/>
      <c r="ET235" s="163"/>
      <c r="EU235" s="163"/>
      <c r="EV235" s="163"/>
      <c r="EW235" s="163"/>
      <c r="EX235" s="163"/>
      <c r="EY235" s="163"/>
      <c r="EZ235" s="163"/>
      <c r="FA235" s="163"/>
      <c r="FB235" s="163"/>
      <c r="FC235" s="163"/>
      <c r="FD235" s="163"/>
      <c r="FE235" s="163"/>
      <c r="FF235" s="163"/>
      <c r="FG235" s="163"/>
    </row>
    <row r="236" spans="1:163" s="195" customFormat="1" ht="81.75" customHeight="1">
      <c r="A236" s="45" t="s">
        <v>274</v>
      </c>
      <c r="B236" s="192">
        <v>41771</v>
      </c>
      <c r="C236" s="193">
        <v>500000</v>
      </c>
      <c r="D236" s="45">
        <v>364</v>
      </c>
      <c r="E236" s="192">
        <f>B236+365</f>
        <v>42136</v>
      </c>
      <c r="F236" s="45">
        <v>5</v>
      </c>
      <c r="G236" s="45">
        <v>5</v>
      </c>
      <c r="H236" s="44">
        <v>475000</v>
      </c>
      <c r="I236" s="44">
        <v>475000</v>
      </c>
      <c r="J236" s="47">
        <v>0.951</v>
      </c>
      <c r="K236" s="194" t="s">
        <v>275</v>
      </c>
      <c r="L236" s="47">
        <v>0.089</v>
      </c>
      <c r="M236" s="44">
        <v>449007</v>
      </c>
      <c r="N236" s="44">
        <v>475500</v>
      </c>
      <c r="O236" s="208">
        <f>O235+N236</f>
        <v>819350</v>
      </c>
      <c r="P236" s="163"/>
      <c r="Q236" s="163"/>
      <c r="R236" s="163"/>
      <c r="S236" s="163"/>
      <c r="T236" s="163"/>
      <c r="U236" s="163"/>
      <c r="V236" s="163"/>
      <c r="W236" s="163"/>
      <c r="X236" s="163"/>
      <c r="Y236" s="163"/>
      <c r="Z236" s="163"/>
      <c r="AA236" s="163"/>
      <c r="AB236" s="163"/>
      <c r="AC236" s="163"/>
      <c r="AD236" s="163"/>
      <c r="AE236" s="163"/>
      <c r="AF236" s="163"/>
      <c r="AG236" s="163"/>
      <c r="AH236" s="163"/>
      <c r="AI236" s="163"/>
      <c r="AJ236" s="163"/>
      <c r="AK236" s="163"/>
      <c r="AL236" s="163"/>
      <c r="AM236" s="163"/>
      <c r="AN236" s="163"/>
      <c r="AO236" s="163"/>
      <c r="AP236" s="163"/>
      <c r="AQ236" s="163"/>
      <c r="AR236" s="163"/>
      <c r="AS236" s="163"/>
      <c r="AT236" s="163"/>
      <c r="AU236" s="163"/>
      <c r="AV236" s="163"/>
      <c r="AW236" s="163"/>
      <c r="AX236" s="163"/>
      <c r="AY236" s="163"/>
      <c r="AZ236" s="163"/>
      <c r="BA236" s="163"/>
      <c r="BB236" s="163"/>
      <c r="BC236" s="163"/>
      <c r="BD236" s="163"/>
      <c r="BE236" s="163"/>
      <c r="BF236" s="163"/>
      <c r="BG236" s="163"/>
      <c r="BH236" s="163"/>
      <c r="BI236" s="163"/>
      <c r="BJ236" s="163"/>
      <c r="BK236" s="163"/>
      <c r="BL236" s="163"/>
      <c r="BM236" s="163"/>
      <c r="BN236" s="163"/>
      <c r="BO236" s="163"/>
      <c r="BP236" s="163"/>
      <c r="BQ236" s="163"/>
      <c r="BR236" s="163"/>
      <c r="BS236" s="163"/>
      <c r="BT236" s="163"/>
      <c r="BU236" s="163"/>
      <c r="BV236" s="163"/>
      <c r="BW236" s="163"/>
      <c r="BX236" s="163"/>
      <c r="BY236" s="163"/>
      <c r="BZ236" s="163"/>
      <c r="CA236" s="163"/>
      <c r="CB236" s="163"/>
      <c r="CC236" s="163"/>
      <c r="CD236" s="163"/>
      <c r="CE236" s="163"/>
      <c r="CF236" s="163"/>
      <c r="CG236" s="163"/>
      <c r="CH236" s="163"/>
      <c r="CI236" s="163"/>
      <c r="CJ236" s="163"/>
      <c r="CK236" s="163"/>
      <c r="CL236" s="163"/>
      <c r="CM236" s="163"/>
      <c r="CN236" s="163"/>
      <c r="CO236" s="207"/>
      <c r="CP236" s="207"/>
      <c r="CQ236" s="207"/>
      <c r="CR236" s="207"/>
      <c r="CS236" s="207"/>
      <c r="CT236" s="207"/>
      <c r="CU236" s="207"/>
      <c r="CV236" s="207"/>
      <c r="CW236" s="207"/>
      <c r="CX236" s="207"/>
      <c r="CY236" s="207"/>
      <c r="CZ236" s="207"/>
      <c r="DA236" s="207"/>
      <c r="DB236" s="207"/>
      <c r="DC236" s="207"/>
      <c r="DD236" s="207"/>
      <c r="DE236" s="207"/>
      <c r="DF236" s="207"/>
      <c r="DG236" s="207"/>
      <c r="DH236" s="207"/>
      <c r="DI236" s="207"/>
      <c r="DJ236" s="207"/>
      <c r="DK236" s="207"/>
      <c r="DL236" s="207"/>
      <c r="DM236" s="207"/>
      <c r="DN236" s="207"/>
      <c r="DO236" s="207"/>
      <c r="DP236" s="207"/>
      <c r="DQ236" s="207"/>
      <c r="DR236" s="207"/>
      <c r="DS236" s="207"/>
      <c r="DT236" s="207"/>
      <c r="DU236" s="207"/>
      <c r="DV236" s="207"/>
      <c r="DW236" s="207"/>
      <c r="DX236" s="207"/>
      <c r="DY236" s="207"/>
      <c r="DZ236" s="207"/>
      <c r="EA236" s="207"/>
      <c r="EB236" s="207"/>
      <c r="EC236" s="207"/>
      <c r="ED236" s="207"/>
      <c r="EE236" s="207"/>
      <c r="EF236" s="207"/>
      <c r="EG236" s="207"/>
      <c r="EH236" s="207"/>
      <c r="EI236" s="207"/>
      <c r="EJ236" s="207"/>
      <c r="EK236" s="207"/>
      <c r="EL236" s="207"/>
      <c r="EM236" s="207"/>
      <c r="EN236" s="207"/>
      <c r="EO236" s="207"/>
      <c r="EP236" s="207"/>
      <c r="EQ236" s="207"/>
      <c r="ER236" s="207"/>
      <c r="ES236" s="207"/>
      <c r="ET236" s="207"/>
      <c r="EU236" s="207"/>
      <c r="EV236" s="207"/>
      <c r="EW236" s="207"/>
      <c r="EX236" s="207"/>
      <c r="EY236" s="207"/>
      <c r="EZ236" s="207"/>
      <c r="FA236" s="207"/>
      <c r="FB236" s="207"/>
      <c r="FC236" s="207"/>
      <c r="FD236" s="207"/>
      <c r="FE236" s="207"/>
      <c r="FF236" s="207"/>
      <c r="FG236" s="207"/>
    </row>
    <row r="237" spans="1:163" s="167" customFormat="1" ht="74.25" customHeight="1">
      <c r="A237" s="210" t="s">
        <v>276</v>
      </c>
      <c r="B237" s="211">
        <v>41785</v>
      </c>
      <c r="C237" s="212">
        <v>500000</v>
      </c>
      <c r="D237" s="210">
        <v>182</v>
      </c>
      <c r="E237" s="159">
        <f>B237+183</f>
        <v>41968</v>
      </c>
      <c r="F237" s="158">
        <v>8</v>
      </c>
      <c r="G237" s="158">
        <v>5</v>
      </c>
      <c r="H237" s="212">
        <v>688000</v>
      </c>
      <c r="I237" s="212">
        <v>499000</v>
      </c>
      <c r="J237" s="161">
        <v>137.8</v>
      </c>
      <c r="K237" s="158" t="s">
        <v>277</v>
      </c>
      <c r="L237" s="213">
        <v>0.065</v>
      </c>
      <c r="M237" s="212">
        <v>486115</v>
      </c>
      <c r="N237" s="212">
        <v>500000</v>
      </c>
      <c r="O237" s="214">
        <f>O236+N237</f>
        <v>1319350</v>
      </c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163"/>
      <c r="CP237" s="163"/>
      <c r="CQ237" s="163"/>
      <c r="CR237" s="163"/>
      <c r="CS237" s="163"/>
      <c r="CT237" s="163"/>
      <c r="CU237" s="163"/>
      <c r="CV237" s="163"/>
      <c r="CW237" s="163"/>
      <c r="CX237" s="163"/>
      <c r="CY237" s="163"/>
      <c r="CZ237" s="163"/>
      <c r="DA237" s="163"/>
      <c r="DB237" s="163"/>
      <c r="DC237" s="163"/>
      <c r="DD237" s="163"/>
      <c r="DE237" s="163"/>
      <c r="DF237" s="163"/>
      <c r="DG237" s="163"/>
      <c r="DH237" s="163"/>
      <c r="DI237" s="163"/>
      <c r="DJ237" s="163"/>
      <c r="DK237" s="163"/>
      <c r="DL237" s="163"/>
      <c r="DM237" s="163"/>
      <c r="DN237" s="163"/>
      <c r="DO237" s="163"/>
      <c r="DP237" s="163"/>
      <c r="DQ237" s="163"/>
      <c r="DR237" s="163"/>
      <c r="DS237" s="163"/>
      <c r="DT237" s="163"/>
      <c r="DU237" s="163"/>
      <c r="DV237" s="163"/>
      <c r="DW237" s="163"/>
      <c r="DX237" s="163"/>
      <c r="DY237" s="163"/>
      <c r="DZ237" s="163"/>
      <c r="EA237" s="163"/>
      <c r="EB237" s="163"/>
      <c r="EC237" s="163"/>
      <c r="ED237" s="163"/>
      <c r="EE237" s="163"/>
      <c r="EF237" s="163"/>
      <c r="EG237" s="163"/>
      <c r="EH237" s="163"/>
      <c r="EI237" s="163"/>
      <c r="EJ237" s="163"/>
      <c r="EK237" s="163"/>
      <c r="EL237" s="163"/>
      <c r="EM237" s="163"/>
      <c r="EN237" s="163"/>
      <c r="EO237" s="163"/>
      <c r="EP237" s="163"/>
      <c r="EQ237" s="163"/>
      <c r="ER237" s="163"/>
      <c r="ES237" s="163"/>
      <c r="ET237" s="163"/>
      <c r="EU237" s="163"/>
      <c r="EV237" s="163"/>
      <c r="EW237" s="163"/>
      <c r="EX237" s="163"/>
      <c r="EY237" s="163"/>
      <c r="EZ237" s="163"/>
      <c r="FA237" s="163"/>
      <c r="FB237" s="163"/>
      <c r="FC237" s="163"/>
      <c r="FD237" s="163"/>
      <c r="FE237" s="163"/>
      <c r="FF237" s="163"/>
      <c r="FG237" s="163"/>
    </row>
    <row r="238" spans="1:136" s="218" customFormat="1" ht="69.75" customHeight="1">
      <c r="A238" s="215" t="s">
        <v>278</v>
      </c>
      <c r="B238" s="211">
        <v>41799</v>
      </c>
      <c r="C238" s="212">
        <v>500000</v>
      </c>
      <c r="D238" s="158">
        <v>364</v>
      </c>
      <c r="E238" s="211">
        <f>B238+365</f>
        <v>42164</v>
      </c>
      <c r="F238" s="158">
        <v>6</v>
      </c>
      <c r="G238" s="158">
        <v>5</v>
      </c>
      <c r="H238" s="160">
        <v>631000</v>
      </c>
      <c r="I238" s="160">
        <v>499500</v>
      </c>
      <c r="J238" s="216">
        <v>1.263</v>
      </c>
      <c r="K238" s="158" t="s">
        <v>279</v>
      </c>
      <c r="L238" s="213">
        <v>0.075</v>
      </c>
      <c r="M238" s="212">
        <v>471765</v>
      </c>
      <c r="N238" s="212">
        <v>500000</v>
      </c>
      <c r="O238" s="214">
        <f>O237+N238</f>
        <v>1819350</v>
      </c>
      <c r="P238" s="163"/>
      <c r="Q238" s="163"/>
      <c r="R238" s="163"/>
      <c r="S238" s="163"/>
      <c r="T238" s="163"/>
      <c r="U238" s="163"/>
      <c r="V238" s="163"/>
      <c r="W238" s="163"/>
      <c r="X238" s="163"/>
      <c r="Y238" s="163"/>
      <c r="Z238" s="163"/>
      <c r="AA238" s="163"/>
      <c r="AB238" s="163"/>
      <c r="AC238" s="163"/>
      <c r="AD238" s="163"/>
      <c r="AE238" s="163"/>
      <c r="AF238" s="163"/>
      <c r="AG238" s="163"/>
      <c r="AH238" s="163"/>
      <c r="AI238" s="163"/>
      <c r="AJ238" s="163"/>
      <c r="AK238" s="163"/>
      <c r="AL238" s="163"/>
      <c r="AM238" s="163"/>
      <c r="AN238" s="163"/>
      <c r="AO238" s="163"/>
      <c r="AP238" s="163"/>
      <c r="AQ238" s="163"/>
      <c r="AR238" s="163"/>
      <c r="AS238" s="163"/>
      <c r="AT238" s="163"/>
      <c r="AU238" s="163"/>
      <c r="AV238" s="163"/>
      <c r="AW238" s="163"/>
      <c r="AX238" s="163"/>
      <c r="AY238" s="163"/>
      <c r="AZ238" s="163"/>
      <c r="BA238" s="163"/>
      <c r="BB238" s="163"/>
      <c r="BC238" s="163"/>
      <c r="BD238" s="163"/>
      <c r="BE238" s="163"/>
      <c r="BF238" s="163"/>
      <c r="BG238" s="163"/>
      <c r="BH238" s="163"/>
      <c r="BI238" s="163"/>
      <c r="BJ238" s="163"/>
      <c r="BK238" s="163"/>
      <c r="BL238" s="163"/>
      <c r="BM238" s="163"/>
      <c r="BN238" s="163"/>
      <c r="BO238" s="163"/>
      <c r="BP238" s="163"/>
      <c r="BQ238" s="163"/>
      <c r="BR238" s="163"/>
      <c r="BS238" s="163"/>
      <c r="BT238" s="163"/>
      <c r="BU238" s="163"/>
      <c r="BV238" s="163"/>
      <c r="BW238" s="163"/>
      <c r="BX238" s="163"/>
      <c r="BY238" s="163"/>
      <c r="BZ238" s="163"/>
      <c r="CA238" s="163"/>
      <c r="CB238" s="163"/>
      <c r="CC238" s="163"/>
      <c r="CD238" s="163"/>
      <c r="CE238" s="163"/>
      <c r="CF238" s="163"/>
      <c r="CG238" s="163"/>
      <c r="CH238" s="163"/>
      <c r="CI238" s="163"/>
      <c r="CJ238" s="163"/>
      <c r="CK238" s="163"/>
      <c r="CL238" s="163"/>
      <c r="CM238" s="163"/>
      <c r="CN238" s="163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217"/>
    </row>
    <row r="239" spans="1:163" s="167" customFormat="1" ht="74.25" customHeight="1">
      <c r="A239" s="210" t="s">
        <v>280</v>
      </c>
      <c r="B239" s="211">
        <v>41827</v>
      </c>
      <c r="C239" s="212">
        <v>500000</v>
      </c>
      <c r="D239" s="210">
        <v>182</v>
      </c>
      <c r="E239" s="159">
        <f>B239+183</f>
        <v>42010</v>
      </c>
      <c r="F239" s="158">
        <v>3</v>
      </c>
      <c r="G239" s="158">
        <v>3</v>
      </c>
      <c r="H239" s="212">
        <v>447000</v>
      </c>
      <c r="I239" s="212">
        <v>447000</v>
      </c>
      <c r="J239" s="161">
        <v>89.4</v>
      </c>
      <c r="K239" s="158" t="s">
        <v>281</v>
      </c>
      <c r="L239" s="213">
        <v>0.084</v>
      </c>
      <c r="M239" s="212">
        <v>432975</v>
      </c>
      <c r="N239" s="212">
        <v>447000</v>
      </c>
      <c r="O239" s="214">
        <f>O238+N239</f>
        <v>2266350</v>
      </c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163"/>
      <c r="CP239" s="163"/>
      <c r="CQ239" s="163"/>
      <c r="CR239" s="163"/>
      <c r="CS239" s="163"/>
      <c r="CT239" s="163"/>
      <c r="CU239" s="163"/>
      <c r="CV239" s="163"/>
      <c r="CW239" s="163"/>
      <c r="CX239" s="163"/>
      <c r="CY239" s="163"/>
      <c r="CZ239" s="163"/>
      <c r="DA239" s="163"/>
      <c r="DB239" s="163"/>
      <c r="DC239" s="163"/>
      <c r="DD239" s="163"/>
      <c r="DE239" s="163"/>
      <c r="DF239" s="163"/>
      <c r="DG239" s="163"/>
      <c r="DH239" s="163"/>
      <c r="DI239" s="163"/>
      <c r="DJ239" s="163"/>
      <c r="DK239" s="163"/>
      <c r="DL239" s="163"/>
      <c r="DM239" s="163"/>
      <c r="DN239" s="163"/>
      <c r="DO239" s="163"/>
      <c r="DP239" s="163"/>
      <c r="DQ239" s="163"/>
      <c r="DR239" s="163"/>
      <c r="DS239" s="163"/>
      <c r="DT239" s="163"/>
      <c r="DU239" s="163"/>
      <c r="DV239" s="163"/>
      <c r="DW239" s="163"/>
      <c r="DX239" s="163"/>
      <c r="DY239" s="163"/>
      <c r="DZ239" s="163"/>
      <c r="EA239" s="163"/>
      <c r="EB239" s="163"/>
      <c r="EC239" s="163"/>
      <c r="ED239" s="163"/>
      <c r="EE239" s="163"/>
      <c r="EF239" s="163"/>
      <c r="EG239" s="163"/>
      <c r="EH239" s="163"/>
      <c r="EI239" s="163"/>
      <c r="EJ239" s="163"/>
      <c r="EK239" s="163"/>
      <c r="EL239" s="163"/>
      <c r="EM239" s="163"/>
      <c r="EN239" s="163"/>
      <c r="EO239" s="163"/>
      <c r="EP239" s="163"/>
      <c r="EQ239" s="163"/>
      <c r="ER239" s="163"/>
      <c r="ES239" s="163"/>
      <c r="ET239" s="163"/>
      <c r="EU239" s="163"/>
      <c r="EV239" s="163"/>
      <c r="EW239" s="163"/>
      <c r="EX239" s="163"/>
      <c r="EY239" s="163"/>
      <c r="EZ239" s="163"/>
      <c r="FA239" s="163"/>
      <c r="FB239" s="163"/>
      <c r="FC239" s="163"/>
      <c r="FD239" s="163"/>
      <c r="FE239" s="163"/>
      <c r="FF239" s="163"/>
      <c r="FG239" s="163"/>
    </row>
    <row r="240" spans="1:96" s="165" customFormat="1" ht="74.25" customHeight="1">
      <c r="A240" s="210" t="s">
        <v>282</v>
      </c>
      <c r="B240" s="211">
        <v>41855</v>
      </c>
      <c r="C240" s="212">
        <v>500000</v>
      </c>
      <c r="D240" s="210">
        <v>182</v>
      </c>
      <c r="E240" s="159">
        <f>B240+183</f>
        <v>42038</v>
      </c>
      <c r="F240" s="158">
        <v>3</v>
      </c>
      <c r="G240" s="158">
        <v>3</v>
      </c>
      <c r="H240" s="174">
        <v>305000</v>
      </c>
      <c r="I240" s="174">
        <v>305000</v>
      </c>
      <c r="J240" s="155">
        <v>61</v>
      </c>
      <c r="K240" s="158" t="s">
        <v>277</v>
      </c>
      <c r="L240" s="213">
        <v>0.085</v>
      </c>
      <c r="M240" s="174">
        <v>295607</v>
      </c>
      <c r="N240" s="174">
        <v>305000</v>
      </c>
      <c r="O240" s="214">
        <f>O239+N240</f>
        <v>2571350</v>
      </c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</row>
    <row r="241" spans="2:33" s="7" customFormat="1" ht="34.5" customHeight="1">
      <c r="B241" s="219"/>
      <c r="E241" s="11"/>
      <c r="J241" s="12"/>
      <c r="L241" s="13"/>
      <c r="M241" s="9"/>
      <c r="N241" s="9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</row>
    <row r="242" spans="2:33" s="7" customFormat="1" ht="34.5" customHeight="1">
      <c r="B242" s="10"/>
      <c r="E242" s="11"/>
      <c r="J242" s="12"/>
      <c r="L242" s="13"/>
      <c r="M242" s="9"/>
      <c r="N242" s="9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</row>
    <row r="243" spans="2:14" s="7" customFormat="1" ht="34.5" customHeight="1">
      <c r="B243" s="10"/>
      <c r="E243" s="11"/>
      <c r="J243" s="12"/>
      <c r="L243" s="13"/>
      <c r="M243" s="9"/>
      <c r="N243" s="9"/>
    </row>
    <row r="244" spans="2:14" s="7" customFormat="1" ht="34.5" customHeight="1">
      <c r="B244" s="10"/>
      <c r="E244" s="11"/>
      <c r="J244" s="12"/>
      <c r="L244" s="13"/>
      <c r="M244" s="9"/>
      <c r="N244" s="9"/>
    </row>
    <row r="245" spans="2:14" s="7" customFormat="1" ht="34.5" customHeight="1">
      <c r="B245" s="10"/>
      <c r="E245" s="11"/>
      <c r="J245" s="12"/>
      <c r="L245" s="13"/>
      <c r="M245" s="9"/>
      <c r="N245" s="9"/>
    </row>
    <row r="246" spans="2:14" s="7" customFormat="1" ht="34.5" customHeight="1">
      <c r="B246" s="10"/>
      <c r="E246" s="11"/>
      <c r="J246" s="12"/>
      <c r="L246" s="13"/>
      <c r="M246" s="9"/>
      <c r="N246" s="9"/>
    </row>
    <row r="247" spans="2:14" s="7" customFormat="1" ht="34.5" customHeight="1">
      <c r="B247" s="10"/>
      <c r="E247" s="11"/>
      <c r="J247" s="12"/>
      <c r="L247" s="13"/>
      <c r="M247" s="9"/>
      <c r="N247" s="9"/>
    </row>
    <row r="248" spans="2:14" s="7" customFormat="1" ht="34.5" customHeight="1">
      <c r="B248" s="10"/>
      <c r="E248" s="11"/>
      <c r="J248" s="12"/>
      <c r="L248" s="13"/>
      <c r="M248" s="9"/>
      <c r="N248" s="9"/>
    </row>
    <row r="249" spans="2:14" s="7" customFormat="1" ht="34.5" customHeight="1">
      <c r="B249" s="10"/>
      <c r="E249" s="11"/>
      <c r="J249" s="12"/>
      <c r="L249" s="13"/>
      <c r="M249" s="9"/>
      <c r="N249" s="9"/>
    </row>
    <row r="250" spans="2:14" s="7" customFormat="1" ht="34.5" customHeight="1">
      <c r="B250" s="10"/>
      <c r="E250" s="11"/>
      <c r="J250" s="12"/>
      <c r="L250" s="13"/>
      <c r="M250" s="9"/>
      <c r="N250" s="9"/>
    </row>
    <row r="251" spans="2:14" s="7" customFormat="1" ht="34.5" customHeight="1">
      <c r="B251" s="10"/>
      <c r="E251" s="11"/>
      <c r="J251" s="12"/>
      <c r="L251" s="13"/>
      <c r="M251" s="9"/>
      <c r="N251" s="9"/>
    </row>
    <row r="252" spans="2:14" s="7" customFormat="1" ht="34.5" customHeight="1">
      <c r="B252" s="10"/>
      <c r="E252" s="11"/>
      <c r="J252" s="12"/>
      <c r="L252" s="13"/>
      <c r="M252" s="9"/>
      <c r="N252" s="9"/>
    </row>
    <row r="253" spans="2:14" s="7" customFormat="1" ht="34.5" customHeight="1">
      <c r="B253" s="10"/>
      <c r="E253" s="11"/>
      <c r="J253" s="12"/>
      <c r="L253" s="13"/>
      <c r="M253" s="9"/>
      <c r="N253" s="9"/>
    </row>
    <row r="254" spans="2:14" s="7" customFormat="1" ht="34.5" customHeight="1">
      <c r="B254" s="10"/>
      <c r="E254" s="11"/>
      <c r="J254" s="12"/>
      <c r="L254" s="13"/>
      <c r="M254" s="9"/>
      <c r="N254" s="9"/>
    </row>
    <row r="255" spans="2:14" s="7" customFormat="1" ht="34.5" customHeight="1">
      <c r="B255" s="10"/>
      <c r="E255" s="11"/>
      <c r="J255" s="12"/>
      <c r="L255" s="13"/>
      <c r="M255" s="9"/>
      <c r="N255" s="9"/>
    </row>
    <row r="256" spans="2:14" s="7" customFormat="1" ht="34.5" customHeight="1">
      <c r="B256" s="10"/>
      <c r="E256" s="11"/>
      <c r="J256" s="12"/>
      <c r="L256" s="13"/>
      <c r="M256" s="9"/>
      <c r="N256" s="9"/>
    </row>
    <row r="257" spans="2:14" s="7" customFormat="1" ht="34.5" customHeight="1">
      <c r="B257" s="10"/>
      <c r="E257" s="11"/>
      <c r="J257" s="12"/>
      <c r="L257" s="13"/>
      <c r="M257" s="9"/>
      <c r="N257" s="9"/>
    </row>
    <row r="258" spans="2:14" s="7" customFormat="1" ht="34.5" customHeight="1">
      <c r="B258" s="10"/>
      <c r="E258" s="11"/>
      <c r="J258" s="12"/>
      <c r="L258" s="13"/>
      <c r="M258" s="9"/>
      <c r="N258" s="9"/>
    </row>
    <row r="259" spans="2:14" s="7" customFormat="1" ht="34.5" customHeight="1">
      <c r="B259" s="10"/>
      <c r="E259" s="11"/>
      <c r="J259" s="12"/>
      <c r="L259" s="13"/>
      <c r="M259" s="9"/>
      <c r="N259" s="9"/>
    </row>
    <row r="260" spans="2:14" s="7" customFormat="1" ht="34.5" customHeight="1">
      <c r="B260" s="10"/>
      <c r="E260" s="11"/>
      <c r="J260" s="12"/>
      <c r="L260" s="13"/>
      <c r="M260" s="9"/>
      <c r="N260" s="9"/>
    </row>
    <row r="261" spans="2:14" s="7" customFormat="1" ht="34.5" customHeight="1">
      <c r="B261" s="10"/>
      <c r="E261" s="11"/>
      <c r="J261" s="12"/>
      <c r="L261" s="13"/>
      <c r="M261" s="9"/>
      <c r="N261" s="9"/>
    </row>
    <row r="262" spans="2:14" s="7" customFormat="1" ht="34.5" customHeight="1">
      <c r="B262" s="10"/>
      <c r="E262" s="11"/>
      <c r="J262" s="12"/>
      <c r="L262" s="13"/>
      <c r="M262" s="9"/>
      <c r="N262" s="9"/>
    </row>
    <row r="263" spans="2:14" s="7" customFormat="1" ht="34.5" customHeight="1">
      <c r="B263" s="10"/>
      <c r="E263" s="11"/>
      <c r="J263" s="12"/>
      <c r="L263" s="13"/>
      <c r="M263" s="9"/>
      <c r="N263" s="9"/>
    </row>
    <row r="264" spans="2:14" s="7" customFormat="1" ht="34.5" customHeight="1">
      <c r="B264" s="10"/>
      <c r="E264" s="11"/>
      <c r="J264" s="12"/>
      <c r="L264" s="13"/>
      <c r="M264" s="9"/>
      <c r="N264" s="9"/>
    </row>
    <row r="265" spans="2:14" s="7" customFormat="1" ht="34.5" customHeight="1">
      <c r="B265" s="10"/>
      <c r="E265" s="11"/>
      <c r="J265" s="12"/>
      <c r="L265" s="13"/>
      <c r="M265" s="9"/>
      <c r="N265" s="9"/>
    </row>
    <row r="266" spans="2:14" s="7" customFormat="1" ht="34.5" customHeight="1">
      <c r="B266" s="10"/>
      <c r="E266" s="11"/>
      <c r="J266" s="12"/>
      <c r="L266" s="13"/>
      <c r="M266" s="9"/>
      <c r="N266" s="9"/>
    </row>
    <row r="267" spans="2:14" s="7" customFormat="1" ht="34.5" customHeight="1">
      <c r="B267" s="10"/>
      <c r="E267" s="11"/>
      <c r="J267" s="12"/>
      <c r="L267" s="13"/>
      <c r="M267" s="9"/>
      <c r="N267" s="9"/>
    </row>
    <row r="268" spans="2:14" s="7" customFormat="1" ht="34.5" customHeight="1">
      <c r="B268" s="10"/>
      <c r="E268" s="11"/>
      <c r="J268" s="12"/>
      <c r="L268" s="13"/>
      <c r="M268" s="9"/>
      <c r="N268" s="9"/>
    </row>
    <row r="269" spans="2:14" s="7" customFormat="1" ht="34.5" customHeight="1">
      <c r="B269" s="10"/>
      <c r="E269" s="11"/>
      <c r="J269" s="12"/>
      <c r="L269" s="13"/>
      <c r="M269" s="9"/>
      <c r="N269" s="9"/>
    </row>
    <row r="270" spans="2:14" s="7" customFormat="1" ht="34.5" customHeight="1">
      <c r="B270" s="10"/>
      <c r="E270" s="11"/>
      <c r="J270" s="12"/>
      <c r="L270" s="13"/>
      <c r="M270" s="9"/>
      <c r="N270" s="9"/>
    </row>
    <row r="271" spans="2:14" s="7" customFormat="1" ht="34.5" customHeight="1">
      <c r="B271" s="10"/>
      <c r="E271" s="11"/>
      <c r="J271" s="12"/>
      <c r="L271" s="13"/>
      <c r="M271" s="9"/>
      <c r="N271" s="9"/>
    </row>
    <row r="272" spans="2:14" s="7" customFormat="1" ht="34.5" customHeight="1">
      <c r="B272" s="10"/>
      <c r="E272" s="11"/>
      <c r="J272" s="12"/>
      <c r="L272" s="13"/>
      <c r="M272" s="9"/>
      <c r="N272" s="9"/>
    </row>
    <row r="273" spans="2:14" s="7" customFormat="1" ht="34.5" customHeight="1">
      <c r="B273" s="10"/>
      <c r="E273" s="11"/>
      <c r="J273" s="12"/>
      <c r="L273" s="13"/>
      <c r="M273" s="9"/>
      <c r="N273" s="9"/>
    </row>
    <row r="274" spans="2:14" s="7" customFormat="1" ht="34.5" customHeight="1">
      <c r="B274" s="10"/>
      <c r="E274" s="11"/>
      <c r="J274" s="12"/>
      <c r="L274" s="13"/>
      <c r="M274" s="9"/>
      <c r="N274" s="9"/>
    </row>
    <row r="275" spans="2:14" s="7" customFormat="1" ht="34.5" customHeight="1">
      <c r="B275" s="10"/>
      <c r="E275" s="11"/>
      <c r="J275" s="12"/>
      <c r="L275" s="13"/>
      <c r="M275" s="9"/>
      <c r="N275" s="9"/>
    </row>
    <row r="276" spans="2:14" s="7" customFormat="1" ht="34.5" customHeight="1">
      <c r="B276" s="10"/>
      <c r="E276" s="11"/>
      <c r="J276" s="12"/>
      <c r="L276" s="13"/>
      <c r="M276" s="9"/>
      <c r="N276" s="9"/>
    </row>
    <row r="277" spans="2:14" s="7" customFormat="1" ht="34.5" customHeight="1">
      <c r="B277" s="10"/>
      <c r="E277" s="11"/>
      <c r="J277" s="12"/>
      <c r="L277" s="13"/>
      <c r="M277" s="9"/>
      <c r="N277" s="9"/>
    </row>
    <row r="278" spans="2:14" s="7" customFormat="1" ht="34.5" customHeight="1">
      <c r="B278" s="10"/>
      <c r="E278" s="11"/>
      <c r="J278" s="12"/>
      <c r="L278" s="13"/>
      <c r="M278" s="9"/>
      <c r="N278" s="9"/>
    </row>
    <row r="279" spans="2:14" s="7" customFormat="1" ht="34.5" customHeight="1">
      <c r="B279" s="10"/>
      <c r="E279" s="11"/>
      <c r="J279" s="12"/>
      <c r="L279" s="13"/>
      <c r="M279" s="9"/>
      <c r="N279" s="9"/>
    </row>
    <row r="280" spans="2:14" s="7" customFormat="1" ht="34.5" customHeight="1">
      <c r="B280" s="10"/>
      <c r="E280" s="11"/>
      <c r="J280" s="12"/>
      <c r="L280" s="13"/>
      <c r="M280" s="9"/>
      <c r="N280" s="9"/>
    </row>
    <row r="281" spans="2:14" s="7" customFormat="1" ht="34.5" customHeight="1">
      <c r="B281" s="10"/>
      <c r="E281" s="11"/>
      <c r="J281" s="12"/>
      <c r="L281" s="13"/>
      <c r="M281" s="9"/>
      <c r="N281" s="9"/>
    </row>
    <row r="282" spans="2:14" s="7" customFormat="1" ht="34.5" customHeight="1">
      <c r="B282" s="10"/>
      <c r="E282" s="11"/>
      <c r="J282" s="12"/>
      <c r="L282" s="13"/>
      <c r="M282" s="9"/>
      <c r="N282" s="9"/>
    </row>
    <row r="283" spans="2:14" s="7" customFormat="1" ht="34.5" customHeight="1">
      <c r="B283" s="10"/>
      <c r="E283" s="11"/>
      <c r="J283" s="12"/>
      <c r="L283" s="13"/>
      <c r="M283" s="9"/>
      <c r="N283" s="9"/>
    </row>
    <row r="284" spans="2:14" s="7" customFormat="1" ht="34.5" customHeight="1">
      <c r="B284" s="10"/>
      <c r="E284" s="11"/>
      <c r="J284" s="12"/>
      <c r="L284" s="13"/>
      <c r="M284" s="9"/>
      <c r="N284" s="9"/>
    </row>
    <row r="285" spans="2:14" s="7" customFormat="1" ht="34.5" customHeight="1">
      <c r="B285" s="10"/>
      <c r="E285" s="11"/>
      <c r="J285" s="12"/>
      <c r="L285" s="13"/>
      <c r="M285" s="9"/>
      <c r="N285" s="9"/>
    </row>
    <row r="286" spans="2:14" s="7" customFormat="1" ht="34.5" customHeight="1">
      <c r="B286" s="10"/>
      <c r="E286" s="11"/>
      <c r="J286" s="12"/>
      <c r="L286" s="13"/>
      <c r="M286" s="9"/>
      <c r="N286" s="9"/>
    </row>
    <row r="287" spans="2:14" s="7" customFormat="1" ht="34.5" customHeight="1">
      <c r="B287" s="10"/>
      <c r="E287" s="11"/>
      <c r="J287" s="12"/>
      <c r="L287" s="13"/>
      <c r="M287" s="9"/>
      <c r="N287" s="9"/>
    </row>
    <row r="288" spans="2:14" s="7" customFormat="1" ht="34.5" customHeight="1">
      <c r="B288" s="10"/>
      <c r="E288" s="11"/>
      <c r="J288" s="12"/>
      <c r="L288" s="13"/>
      <c r="M288" s="9"/>
      <c r="N288" s="9"/>
    </row>
    <row r="289" spans="2:14" s="7" customFormat="1" ht="34.5" customHeight="1">
      <c r="B289" s="10"/>
      <c r="E289" s="11"/>
      <c r="J289" s="12"/>
      <c r="L289" s="13"/>
      <c r="M289" s="9"/>
      <c r="N289" s="9"/>
    </row>
    <row r="290" spans="2:14" s="7" customFormat="1" ht="34.5" customHeight="1">
      <c r="B290" s="10"/>
      <c r="E290" s="11"/>
      <c r="J290" s="12"/>
      <c r="L290" s="13"/>
      <c r="M290" s="9"/>
      <c r="N290" s="9"/>
    </row>
    <row r="291" spans="2:14" s="7" customFormat="1" ht="34.5" customHeight="1">
      <c r="B291" s="10"/>
      <c r="E291" s="11"/>
      <c r="J291" s="12"/>
      <c r="L291" s="13"/>
      <c r="M291" s="9"/>
      <c r="N291" s="9"/>
    </row>
    <row r="292" spans="2:14" s="7" customFormat="1" ht="34.5" customHeight="1">
      <c r="B292" s="10"/>
      <c r="E292" s="11"/>
      <c r="J292" s="12"/>
      <c r="L292" s="13"/>
      <c r="M292" s="9"/>
      <c r="N292" s="9"/>
    </row>
    <row r="293" spans="2:14" s="7" customFormat="1" ht="34.5" customHeight="1">
      <c r="B293" s="10"/>
      <c r="E293" s="11"/>
      <c r="J293" s="12"/>
      <c r="L293" s="13"/>
      <c r="M293" s="9"/>
      <c r="N293" s="9"/>
    </row>
    <row r="294" spans="2:14" s="7" customFormat="1" ht="34.5" customHeight="1">
      <c r="B294" s="10"/>
      <c r="E294" s="11"/>
      <c r="J294" s="12"/>
      <c r="L294" s="13"/>
      <c r="M294" s="9"/>
      <c r="N294" s="9"/>
    </row>
    <row r="295" spans="2:14" s="7" customFormat="1" ht="34.5" customHeight="1">
      <c r="B295" s="10"/>
      <c r="E295" s="11"/>
      <c r="J295" s="12"/>
      <c r="L295" s="13"/>
      <c r="M295" s="9"/>
      <c r="N295" s="9"/>
    </row>
    <row r="296" spans="2:14" s="7" customFormat="1" ht="34.5" customHeight="1">
      <c r="B296" s="10"/>
      <c r="E296" s="11"/>
      <c r="J296" s="12"/>
      <c r="L296" s="13"/>
      <c r="M296" s="9"/>
      <c r="N296" s="9"/>
    </row>
    <row r="297" spans="2:14" s="7" customFormat="1" ht="34.5" customHeight="1">
      <c r="B297" s="10"/>
      <c r="E297" s="11"/>
      <c r="J297" s="12"/>
      <c r="L297" s="13"/>
      <c r="M297" s="9"/>
      <c r="N297" s="9"/>
    </row>
    <row r="298" spans="2:14" s="7" customFormat="1" ht="34.5" customHeight="1">
      <c r="B298" s="10"/>
      <c r="E298" s="11"/>
      <c r="J298" s="12"/>
      <c r="L298" s="13"/>
      <c r="M298" s="9"/>
      <c r="N298" s="9"/>
    </row>
    <row r="299" spans="2:14" s="7" customFormat="1" ht="34.5" customHeight="1">
      <c r="B299" s="10"/>
      <c r="E299" s="11"/>
      <c r="J299" s="12"/>
      <c r="L299" s="13"/>
      <c r="M299" s="9"/>
      <c r="N299" s="9"/>
    </row>
    <row r="300" spans="2:14" s="7" customFormat="1" ht="34.5" customHeight="1">
      <c r="B300" s="10"/>
      <c r="E300" s="11"/>
      <c r="J300" s="12"/>
      <c r="L300" s="13"/>
      <c r="M300" s="9"/>
      <c r="N300" s="9"/>
    </row>
    <row r="301" spans="2:14" s="7" customFormat="1" ht="34.5" customHeight="1">
      <c r="B301" s="10"/>
      <c r="E301" s="11"/>
      <c r="J301" s="12"/>
      <c r="L301" s="13"/>
      <c r="M301" s="9"/>
      <c r="N301" s="9"/>
    </row>
    <row r="302" spans="2:14" s="7" customFormat="1" ht="34.5" customHeight="1">
      <c r="B302" s="10"/>
      <c r="E302" s="11"/>
      <c r="J302" s="12"/>
      <c r="L302" s="13"/>
      <c r="M302" s="9"/>
      <c r="N302" s="9"/>
    </row>
    <row r="303" spans="2:14" s="7" customFormat="1" ht="34.5" customHeight="1">
      <c r="B303" s="10"/>
      <c r="E303" s="11"/>
      <c r="J303" s="12"/>
      <c r="L303" s="13"/>
      <c r="M303" s="9"/>
      <c r="N303" s="9"/>
    </row>
    <row r="304" spans="2:14" s="7" customFormat="1" ht="34.5" customHeight="1">
      <c r="B304" s="10"/>
      <c r="E304" s="11"/>
      <c r="J304" s="12"/>
      <c r="L304" s="13"/>
      <c r="M304" s="9"/>
      <c r="N304" s="9"/>
    </row>
    <row r="305" spans="2:14" s="7" customFormat="1" ht="34.5" customHeight="1">
      <c r="B305" s="10"/>
      <c r="E305" s="11"/>
      <c r="J305" s="12"/>
      <c r="L305" s="13"/>
      <c r="M305" s="9"/>
      <c r="N305" s="9"/>
    </row>
    <row r="306" spans="2:92" s="7" customFormat="1" ht="34.5" customHeight="1">
      <c r="B306" s="10"/>
      <c r="E306" s="11"/>
      <c r="J306" s="12"/>
      <c r="L306" s="13"/>
      <c r="M306" s="9"/>
      <c r="N306" s="9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</row>
    <row r="307" spans="2:96" s="7" customFormat="1" ht="34.5" customHeight="1">
      <c r="B307" s="10"/>
      <c r="E307" s="11"/>
      <c r="J307" s="12"/>
      <c r="L307" s="13"/>
      <c r="M307" s="9"/>
      <c r="N307" s="9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</row>
  </sheetData>
  <sheetProtection/>
  <mergeCells count="10">
    <mergeCell ref="F3:K3"/>
    <mergeCell ref="F2:K2"/>
    <mergeCell ref="H148:M148"/>
    <mergeCell ref="E228:L228"/>
    <mergeCell ref="F71:K71"/>
    <mergeCell ref="G186:H186"/>
    <mergeCell ref="J186:K186"/>
    <mergeCell ref="E207:I207"/>
    <mergeCell ref="E227:M227"/>
    <mergeCell ref="K207:L207"/>
  </mergeCells>
  <printOptions horizontalCentered="1"/>
  <pageMargins left="0" right="0" top="0.196850393700787" bottom="0.196850393700787" header="0.196850393700787" footer="0.196850393700787"/>
  <pageSetup horizontalDpi="600" verticalDpi="600" orientation="landscape" paperSize="9" scale="14" r:id="rId3"/>
  <rowBreaks count="5" manualBreakCount="5">
    <brk id="44" max="255" man="1"/>
    <brk id="90" max="255" man="1"/>
    <brk id="146" max="255" man="1"/>
    <brk id="180" max="14" man="1"/>
    <brk id="226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</dc:creator>
  <cp:keywords/>
  <dc:description/>
  <cp:lastModifiedBy>hp</cp:lastModifiedBy>
  <cp:lastPrinted>2014-08-03T22:27:13Z</cp:lastPrinted>
  <dcterms:created xsi:type="dcterms:W3CDTF">2003-09-19T07:09:32Z</dcterms:created>
  <dcterms:modified xsi:type="dcterms:W3CDTF">2014-08-06T08:08:22Z</dcterms:modified>
  <cp:category/>
  <cp:version/>
  <cp:contentType/>
  <cp:contentStatus/>
</cp:coreProperties>
</file>